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ENTRI DI COSTO" sheetId="1" r:id="rId1"/>
  </sheets>
  <definedNames>
    <definedName name="_xlnm.Print_Titles" localSheetId="0">'CENTRI DI COSTO'!$1:$1</definedName>
    <definedName name="a">NA()</definedName>
    <definedName name="anni_Brixia">NA()</definedName>
    <definedName name="anni_Mares">NA()</definedName>
    <definedName name="coeff_amm">NA()</definedName>
    <definedName name="da_finanz">NA()</definedName>
    <definedName name="da_finanz_2">NA()</definedName>
    <definedName name="dcfweòk">NA()</definedName>
    <definedName name="Excel_BuiltIn_Print_Area">NA()</definedName>
    <definedName name="interesse">NA()</definedName>
    <definedName name="madda">NA()</definedName>
    <definedName name="mares">NA()</definedName>
    <definedName name="maxicanone">NA()</definedName>
    <definedName name="pippo">NA()</definedName>
    <definedName name="plusvalenza">NA()</definedName>
    <definedName name="PRINT_AREA_MI">NA()</definedName>
    <definedName name="PRINT_TITLES_MI">NA()</definedName>
    <definedName name="rata_Brixia">NA()</definedName>
    <definedName name="rata_Mares">NA()</definedName>
    <definedName name="Res_Brixia">NA()</definedName>
    <definedName name="Res_Mares">NA()</definedName>
    <definedName name="RIP">NA()</definedName>
    <definedName name="riscatto">NA()</definedName>
    <definedName name="storico_mares">NA()</definedName>
    <definedName name="_">NA()</definedName>
    <definedName name="_31_12_1193">NA()</definedName>
    <definedName name="_31_12_1994">NA()</definedName>
    <definedName name="_31_12_94">NA()</definedName>
    <definedName name="Excel_BuiltIn_Print_Titles" localSheetId="0">'CENTRI DI COSTO'!$1:$1</definedName>
    <definedName name="_xlnm_Print_Titles" localSheetId="0">'CENTRI DI COSTO'!$1:$1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38" authorId="0">
      <text>
        <r>
          <rPr>
            <sz val="10"/>
            <rFont val="Arial"/>
            <family val="2"/>
          </rPr>
          <t>Calato per lavori che incideranno sul II semestre</t>
        </r>
      </text>
    </comment>
    <comment ref="J29" authorId="0">
      <text>
        <r>
          <rPr>
            <sz val="10"/>
            <rFont val="Arial"/>
            <family val="2"/>
          </rPr>
          <t>Calato perché l’ufficio di Pietro fa gratis</t>
        </r>
      </text>
    </comment>
    <comment ref="J48" authorId="0">
      <text>
        <r>
          <rPr>
            <sz val="10"/>
            <rFont val="Arial"/>
            <family val="2"/>
          </rPr>
          <t>Tolti quelli interni</t>
        </r>
      </text>
    </comment>
    <comment ref="J68" authorId="0">
      <text>
        <r>
          <rPr>
            <sz val="10"/>
            <rFont val="Arial"/>
            <family val="2"/>
          </rPr>
          <t>Su base andamento</t>
        </r>
      </text>
    </comment>
  </commentList>
</comments>
</file>

<file path=xl/sharedStrings.xml><?xml version="1.0" encoding="utf-8"?>
<sst xmlns="http://schemas.openxmlformats.org/spreadsheetml/2006/main" count="309" uniqueCount="309">
  <si>
    <t>Codice</t>
  </si>
  <si>
    <t>Descrizione</t>
  </si>
  <si>
    <t>Patrimonio</t>
  </si>
  <si>
    <t>Pietra minuta</t>
  </si>
  <si>
    <t>Sampierdarena (Scaniglia)</t>
  </si>
  <si>
    <t>ACI</t>
  </si>
  <si>
    <t>Struppa</t>
  </si>
  <si>
    <t>Sede Via Assarotti</t>
  </si>
  <si>
    <t>Albergo dei Poveri</t>
  </si>
  <si>
    <t>TOTALE ASP</t>
  </si>
  <si>
    <t>5</t>
  </si>
  <si>
    <t xml:space="preserve"> COSTI</t>
  </si>
  <si>
    <t>5.66</t>
  </si>
  <si>
    <t xml:space="preserve">  COSTI P/MAT.PRI,SUSS.,CON.E MER.</t>
  </si>
  <si>
    <t>5.66.20.005</t>
  </si>
  <si>
    <t xml:space="preserve">    MATERIE DI CONSUMO C/ACQUISTI</t>
  </si>
  <si>
    <t>5.66.20.501</t>
  </si>
  <si>
    <t xml:space="preserve">    TONER E MATERIALE DI CONS.UFF.</t>
  </si>
  <si>
    <t>5.66.20.502</t>
  </si>
  <si>
    <t xml:space="preserve">    PRODOTTI MONOUSO</t>
  </si>
  <si>
    <t>5.66.30.025</t>
  </si>
  <si>
    <t xml:space="preserve">    CANCELLERIA</t>
  </si>
  <si>
    <t>5.66.30.035</t>
  </si>
  <si>
    <t xml:space="preserve">    CARBURANTI E LUBRIFICANTI</t>
  </si>
  <si>
    <t>5.66.30.045</t>
  </si>
  <si>
    <t xml:space="preserve">    INDUMENTI DI LAVORO</t>
  </si>
  <si>
    <t>5.66.51.002</t>
  </si>
  <si>
    <t xml:space="preserve">    PRODOTTI FARMACEUTICI</t>
  </si>
  <si>
    <t>5.66.51.004</t>
  </si>
  <si>
    <t xml:space="preserve">    MATERIALE SANITARIO</t>
  </si>
  <si>
    <t>5.66.52.001</t>
  </si>
  <si>
    <t xml:space="preserve">    PRESIDI PER INCONTINENTI</t>
  </si>
  <si>
    <t>5.66.52.004</t>
  </si>
  <si>
    <t xml:space="preserve">    ALTRI PER PULIZIA DELLA PERSONA</t>
  </si>
  <si>
    <t>5.66.53.001</t>
  </si>
  <si>
    <t xml:space="preserve">    ACQUISTO ALIMENTARI</t>
  </si>
  <si>
    <t>5.66.54.001</t>
  </si>
  <si>
    <t xml:space="preserve">    MAT.PULIZIA E RACCOLTA RIFIUTI</t>
  </si>
  <si>
    <t xml:space="preserve">  Totale COSTI P/MAT.PRI,SUSS.,CON.E MER.</t>
  </si>
  <si>
    <t>5.68</t>
  </si>
  <si>
    <t xml:space="preserve">  COSTI PER SERVIZI</t>
  </si>
  <si>
    <t>5.68.05.035</t>
  </si>
  <si>
    <t xml:space="preserve">    COSTI INDEDUCIBILI PER TRASPORTI</t>
  </si>
  <si>
    <t>5.68.05.050</t>
  </si>
  <si>
    <t xml:space="preserve">    SPESE CONDOMINIALI</t>
  </si>
  <si>
    <t>5.68.05.052</t>
  </si>
  <si>
    <t xml:space="preserve">    CANONE DI MANUTENZIONE PERIODICA</t>
  </si>
  <si>
    <t>5.68.05.056</t>
  </si>
  <si>
    <t xml:space="preserve">    CANONE SERVIZI INFORMATICI</t>
  </si>
  <si>
    <t>5.68.05.075</t>
  </si>
  <si>
    <t xml:space="preserve">    MAN. E RIP. BENI DI TERZI</t>
  </si>
  <si>
    <t>5.68.05.095</t>
  </si>
  <si>
    <t xml:space="preserve">    ALTRI ONERI P/AUTOMEZZI</t>
  </si>
  <si>
    <t>5.68.05.110</t>
  </si>
  <si>
    <t xml:space="preserve">    ASSICURAZIONI R.C.A.</t>
  </si>
  <si>
    <t>5.68.05.165</t>
  </si>
  <si>
    <t xml:space="preserve">    COMPENSI SINDACI-COLL.COOR.CONT.</t>
  </si>
  <si>
    <t>5.68.05.290</t>
  </si>
  <si>
    <t xml:space="preserve">    PUBBLICITA'</t>
  </si>
  <si>
    <t>5.68.05.300</t>
  </si>
  <si>
    <t xml:space="preserve">    SERVIZI EVENTI ALBERGO DEI POVERI</t>
  </si>
  <si>
    <t>5.68.05.310</t>
  </si>
  <si>
    <t xml:space="preserve">    SPESE LEGALI</t>
  </si>
  <si>
    <t>5.68.05.330</t>
  </si>
  <si>
    <t xml:space="preserve">    SPESE POSTALI E DI AFFRANCATURA</t>
  </si>
  <si>
    <t>5.68.05.346</t>
  </si>
  <si>
    <t xml:space="preserve">    SPESE PER VIAGGI</t>
  </si>
  <si>
    <t>5.68.05.350</t>
  </si>
  <si>
    <t xml:space="preserve">    MENSA AZ.APPALTATAeBUONI PASTO</t>
  </si>
  <si>
    <t>5.68.05.355</t>
  </si>
  <si>
    <t xml:space="preserve">    RICERCA ADDESTRAMENTO E FORMAZIONE</t>
  </si>
  <si>
    <t>5.68.05.370</t>
  </si>
  <si>
    <t xml:space="preserve">    ONERI BANCARI</t>
  </si>
  <si>
    <t>5.68.05.405</t>
  </si>
  <si>
    <t xml:space="preserve">    COSTI PER SERVIZI TECNICI</t>
  </si>
  <si>
    <t>5.68.05.490</t>
  </si>
  <si>
    <t xml:space="preserve">    ALTRI SERVIZI DEDUCIBILI</t>
  </si>
  <si>
    <t>5.68.05.491</t>
  </si>
  <si>
    <t xml:space="preserve">    ALTRI SERVIZI INDEDUCIBILI</t>
  </si>
  <si>
    <t>5.68.05.600</t>
  </si>
  <si>
    <t xml:space="preserve">    SPESE ACQUA</t>
  </si>
  <si>
    <t>5.68.05.601</t>
  </si>
  <si>
    <t xml:space="preserve">    SPESE CONDOMINIALI STRAORDINARIE</t>
  </si>
  <si>
    <t>5.68.05.602</t>
  </si>
  <si>
    <t xml:space="preserve">    COSTI DA RIADDEBITARE</t>
  </si>
  <si>
    <t>5.68.05.700</t>
  </si>
  <si>
    <t xml:space="preserve">    COSTI EBS SRL</t>
  </si>
  <si>
    <t>5.68.51.002</t>
  </si>
  <si>
    <t xml:space="preserve">    SPESE ENERGIA ELETTRICA</t>
  </si>
  <si>
    <t>5.68.52.002</t>
  </si>
  <si>
    <t xml:space="preserve">    SPESE TELEFONICHE</t>
  </si>
  <si>
    <t>5.68.53.002</t>
  </si>
  <si>
    <t xml:space="preserve">    SPESE GAS</t>
  </si>
  <si>
    <t>5.68.55.002</t>
  </si>
  <si>
    <t xml:space="preserve">    VIGILANZA</t>
  </si>
  <si>
    <t>5.68.56.002</t>
  </si>
  <si>
    <t xml:space="preserve">    MANUTENZIONE IMPIANTI</t>
  </si>
  <si>
    <t>5.68.57.002</t>
  </si>
  <si>
    <t xml:space="preserve">    PASTI PRONTI</t>
  </si>
  <si>
    <t>5.68.58.002</t>
  </si>
  <si>
    <t xml:space="preserve">    PULIZIE</t>
  </si>
  <si>
    <t>5.68.61.002</t>
  </si>
  <si>
    <t xml:space="preserve">    TRASPORTI DIVERSI</t>
  </si>
  <si>
    <t>5.68.62.002</t>
  </si>
  <si>
    <t xml:space="preserve">    LAVAGGIO BIANCHERIA OSPITI</t>
  </si>
  <si>
    <t>5.68.63.002</t>
  </si>
  <si>
    <t xml:space="preserve">    DISINFESTAZIONE</t>
  </si>
  <si>
    <t>5.68.64.002</t>
  </si>
  <si>
    <t xml:space="preserve">    MANUTENZIONE GIARDINI</t>
  </si>
  <si>
    <t>5.68.65.002</t>
  </si>
  <si>
    <t xml:space="preserve">    CONSULENZE MEDICHE</t>
  </si>
  <si>
    <t>5.68.66.002</t>
  </si>
  <si>
    <t xml:space="preserve">    CONSULENZE TECNICHE</t>
  </si>
  <si>
    <t>5.68.66.004</t>
  </si>
  <si>
    <t xml:space="preserve">    ATTIVITA' ORGANISMO VIGILANZA</t>
  </si>
  <si>
    <t>5.68.67.002</t>
  </si>
  <si>
    <t xml:space="preserve">    CONS.LEG.ATT.TA&amp;apos;AMMINISTR/FISC.</t>
  </si>
  <si>
    <t>5.68.67.008</t>
  </si>
  <si>
    <t xml:space="preserve">    SPESE CANCELLAZIONE IPOTECHE</t>
  </si>
  <si>
    <t>5.68.68.002</t>
  </si>
  <si>
    <t xml:space="preserve">    SPESE TELEFONI CELLULARI</t>
  </si>
  <si>
    <t xml:space="preserve">  Totale COSTI PER SERVIZI</t>
  </si>
  <si>
    <t>5.70</t>
  </si>
  <si>
    <t xml:space="preserve">  COSTI P/GODIMENTO BENI DI TERZI</t>
  </si>
  <si>
    <t>5.70.05.101</t>
  </si>
  <si>
    <t xml:space="preserve">    NOLEGGIO DEDUCIBILE</t>
  </si>
  <si>
    <t>5.70.05.501</t>
  </si>
  <si>
    <t xml:space="preserve">    REGISTRAZIONE CONTRATTI AFFITTO</t>
  </si>
  <si>
    <t xml:space="preserve">    altre spese via assarotti</t>
  </si>
  <si>
    <t xml:space="preserve">    spese amministrazione</t>
  </si>
  <si>
    <t xml:space="preserve">    SPESE LOCAZIONE VIA ASSAROTTI</t>
  </si>
  <si>
    <t>5.70.51.002</t>
  </si>
  <si>
    <t xml:space="preserve">    NOLEGGIO BIANCHERIA</t>
  </si>
  <si>
    <t>5.70.52.002</t>
  </si>
  <si>
    <t xml:space="preserve">    NOLEGGIO GAS MEDICALI</t>
  </si>
  <si>
    <t xml:space="preserve">  Totale COSTI P/GODIMENTO BENI DI TERZI</t>
  </si>
  <si>
    <t>5.72</t>
  </si>
  <si>
    <t xml:space="preserve">  COSTI PER IL PERSONALE</t>
  </si>
  <si>
    <t>5.72.51.005</t>
  </si>
  <si>
    <t xml:space="preserve">    STIPENDI CONTRATTI DIVERSI</t>
  </si>
  <si>
    <t>5.72.53.005</t>
  </si>
  <si>
    <t xml:space="preserve">    IND. SPESE CONTRATTI DIVERSI</t>
  </si>
  <si>
    <t>5.72.55.005</t>
  </si>
  <si>
    <t xml:space="preserve">    INPS CONTRATTI DIVERSI</t>
  </si>
  <si>
    <t>5.72.57.001</t>
  </si>
  <si>
    <t xml:space="preserve">    INAIL COMPARTO SANITA'</t>
  </si>
  <si>
    <t>5.72.57.005</t>
  </si>
  <si>
    <t xml:space="preserve">    INAIL CONTRATTI DIVERSI</t>
  </si>
  <si>
    <t>5.72.60.102</t>
  </si>
  <si>
    <t xml:space="preserve">    BENEFICI CONTRATTUALI CPDEL</t>
  </si>
  <si>
    <t xml:space="preserve">  Totale COSTI PER IL PERSONALE</t>
  </si>
  <si>
    <t>5.74</t>
  </si>
  <si>
    <t xml:space="preserve">  AMM.TI IMM. IMMATERIALI</t>
  </si>
  <si>
    <t>5.74.15.015</t>
  </si>
  <si>
    <t xml:space="preserve">    AMM.TO LIC.USO SOFT.A TEMP.IND.</t>
  </si>
  <si>
    <t xml:space="preserve">    AMM.TO LIC.USO SOFT.A TEMP.DET.</t>
  </si>
  <si>
    <t>5.74.35.005</t>
  </si>
  <si>
    <t xml:space="preserve">    AMM.LAV. STRAORD.BENI DI TERZI</t>
  </si>
  <si>
    <t>5.74.35.015</t>
  </si>
  <si>
    <t xml:space="preserve">    AMM.TO ALT.COS.AD UT.PLUR.DA AMM</t>
  </si>
  <si>
    <t xml:space="preserve">  Totale AMM.TI IMM. IMMATERIALI</t>
  </si>
  <si>
    <t>5.75</t>
  </si>
  <si>
    <t xml:space="preserve">  AMM.TO IMM. MAT. - ORDINARIO</t>
  </si>
  <si>
    <t>5.75.05.010</t>
  </si>
  <si>
    <t xml:space="preserve">    AMM.TO ORD.FABBRICATI CIVILI</t>
  </si>
  <si>
    <t>5.75.05.015</t>
  </si>
  <si>
    <t xml:space="preserve">    AMM.TO ORD.FABB.IND.LI E COM.</t>
  </si>
  <si>
    <t>5.75.10.005</t>
  </si>
  <si>
    <t xml:space="preserve">    AMM.TO ORD.IMP.GEN.</t>
  </si>
  <si>
    <t>5.75.10.010</t>
  </si>
  <si>
    <t xml:space="preserve">    AMM.TO ORD. IMP. SPEC.</t>
  </si>
  <si>
    <t>5.75.15.005</t>
  </si>
  <si>
    <t xml:space="preserve">    AMM.TO ORD.ATT.IND.LI E COMM.</t>
  </si>
  <si>
    <t>5.75.15.010</t>
  </si>
  <si>
    <t xml:space="preserve">    AMM.TO ORD.ATTR.VAR.E MIN.</t>
  </si>
  <si>
    <t>5.75.20.010</t>
  </si>
  <si>
    <t xml:space="preserve">    AMM.TO ORD.MAC.ELETTROM.UF.</t>
  </si>
  <si>
    <t xml:space="preserve">    AMM. ALTRI COSTI PLURIENNALI</t>
  </si>
  <si>
    <t>5.75.30.040</t>
  </si>
  <si>
    <t xml:space="preserve">    AMM.TO ORD.ARREDAMENTO</t>
  </si>
  <si>
    <t xml:space="preserve">  Totale AMM.TO IMM. MAT. - ORDINARIO</t>
  </si>
  <si>
    <t>5.78</t>
  </si>
  <si>
    <t xml:space="preserve">  SVALUTAZIONI (COSTI PRODUZIONE)</t>
  </si>
  <si>
    <t>5.78.10.010</t>
  </si>
  <si>
    <t xml:space="preserve">    ACC.TO P/RISCHI SU CRED.V/CLIENT</t>
  </si>
  <si>
    <t xml:space="preserve">  Totale SVALUTAZIONI (COSTI PRODUZIONE)</t>
  </si>
  <si>
    <t>5.84</t>
  </si>
  <si>
    <t xml:space="preserve">  ONERI DIVERSI DI GESTIONE</t>
  </si>
  <si>
    <t>5.84.05.005</t>
  </si>
  <si>
    <t xml:space="preserve">    IMPOSTA DI BOLLO</t>
  </si>
  <si>
    <t>5.84.05.015</t>
  </si>
  <si>
    <t xml:space="preserve">    IMPOSTA MUNICIPALE UNICA - IMU</t>
  </si>
  <si>
    <t>5.84.05.020</t>
  </si>
  <si>
    <t xml:space="preserve">    IMPOSTA DI REGISTRO</t>
  </si>
  <si>
    <t>5.84.05.030</t>
  </si>
  <si>
    <t xml:space="preserve">    TARI - TASSA SUI RIFIUTI</t>
  </si>
  <si>
    <t>5.84.05.035</t>
  </si>
  <si>
    <t xml:space="preserve">    CCGG</t>
  </si>
  <si>
    <t>5.84.05.040</t>
  </si>
  <si>
    <t xml:space="preserve">    TASSE DI PROPRIETA' AUTOVEICOLI</t>
  </si>
  <si>
    <t>5.84.05.070</t>
  </si>
  <si>
    <t xml:space="preserve">    DIRITTI DIVERSI</t>
  </si>
  <si>
    <t>5.84.05.090</t>
  </si>
  <si>
    <t xml:space="preserve">    ALTRE IMPOSTE E TASSE DEDUCIBILI</t>
  </si>
  <si>
    <t>5.84.05.505</t>
  </si>
  <si>
    <t xml:space="preserve">    BOLLI SU E/C E FT. FORNITORI</t>
  </si>
  <si>
    <t>5.84.10.015</t>
  </si>
  <si>
    <t xml:space="preserve">    ABBONAMENTI RIVISTE,GIORNALI</t>
  </si>
  <si>
    <t>5.84.10.035</t>
  </si>
  <si>
    <t xml:space="preserve">    MULTE - AMMENDE E SANZIONI</t>
  </si>
  <si>
    <t>5.84.10.050</t>
  </si>
  <si>
    <t xml:space="preserve">    SOPRAVVENIENZ. PASSIVE ORD.DED.</t>
  </si>
  <si>
    <t>5.84.10.065</t>
  </si>
  <si>
    <t xml:space="preserve">    OMAGGI CLIENTI E ART.PROMO.DEDUC</t>
  </si>
  <si>
    <t>5.84.10.091</t>
  </si>
  <si>
    <t xml:space="preserve">    SCONTI PASSIVI</t>
  </si>
  <si>
    <t>5.84.10.094</t>
  </si>
  <si>
    <t xml:space="preserve">    EROG. LIBERALI DEDUCIBILI</t>
  </si>
  <si>
    <t>5.84.10.502</t>
  </si>
  <si>
    <t xml:space="preserve">    RISARCIMENTI DANNI</t>
  </si>
  <si>
    <t xml:space="preserve">  Totale ONERI DIVERSI DI GESTIONE</t>
  </si>
  <si>
    <t>5.88</t>
  </si>
  <si>
    <t xml:space="preserve">  INT. PASS.E ALTRI ONERI FINANZ.</t>
  </si>
  <si>
    <t>5.88.20.010</t>
  </si>
  <si>
    <t xml:space="preserve">    INT.PASS.SUI DEB.V/BAN.DI CR.ORD</t>
  </si>
  <si>
    <t>5.88.20.015</t>
  </si>
  <si>
    <t xml:space="preserve">    INTERESSI PASSIVI SU MUTUI</t>
  </si>
  <si>
    <t>5.88.20.035</t>
  </si>
  <si>
    <t xml:space="preserve">    INT.PASS.V/FORNITORI</t>
  </si>
  <si>
    <t xml:space="preserve">    COMMISSIONE MESSA A DISP FONDI</t>
  </si>
  <si>
    <t>5.88.20.046</t>
  </si>
  <si>
    <t xml:space="preserve">    INTERESSI PASSIVI INDEDUCIBILI</t>
  </si>
  <si>
    <t xml:space="preserve">  Totale INT. PASS.E ALTRI ONERI FINANZ.</t>
  </si>
  <si>
    <t xml:space="preserve"> Totale COSTI</t>
  </si>
  <si>
    <t>6.58</t>
  </si>
  <si>
    <t xml:space="preserve">  RICAVI</t>
  </si>
  <si>
    <t>6.58.05.005</t>
  </si>
  <si>
    <t xml:space="preserve">    COSTI RIADDEBITATI</t>
  </si>
  <si>
    <t xml:space="preserve">    FITTI IMMOBILI STRUMENTALI</t>
  </si>
  <si>
    <t xml:space="preserve">    COSTI RIADDEBITATI FARMACI</t>
  </si>
  <si>
    <t xml:space="preserve">    COSTI RIADDEBITATI PANNOLONI</t>
  </si>
  <si>
    <t xml:space="preserve">    QUOTA LANZA DEL VASTO</t>
  </si>
  <si>
    <t>6.58.05.205</t>
  </si>
  <si>
    <t xml:space="preserve">    RECUPERO SPESE BOLLI</t>
  </si>
  <si>
    <t xml:space="preserve">    OBLAZIONI VARIE</t>
  </si>
  <si>
    <t xml:space="preserve">    OBLAZIONI ALBERGO DEI POVERI</t>
  </si>
  <si>
    <t>6.58.10.603</t>
  </si>
  <si>
    <t xml:space="preserve">    CONCESSIONE RSA CASTELLETTO</t>
  </si>
  <si>
    <t xml:space="preserve">    MODULINO STRUPPA</t>
  </si>
  <si>
    <t>6.58.53.002</t>
  </si>
  <si>
    <t xml:space="preserve">    CONCESSIONE RSA RIVAROLO</t>
  </si>
  <si>
    <t>6.58.53.005</t>
  </si>
  <si>
    <t xml:space="preserve">    NAT RSA STRUPPA</t>
  </si>
  <si>
    <t>6.58.54.005</t>
  </si>
  <si>
    <t xml:space="preserve">    NAP RSA STRUPPA</t>
  </si>
  <si>
    <t>6.58.57.005</t>
  </si>
  <si>
    <t xml:space="preserve">    RICAVI PRIVATI/VARIE RSA STRUPPA</t>
  </si>
  <si>
    <t>6.58.57.009</t>
  </si>
  <si>
    <t xml:space="preserve">    RICAVI PRIVATI/VARIE RSA SESTRI PONENTE</t>
  </si>
  <si>
    <t>6.58.58.005</t>
  </si>
  <si>
    <t xml:space="preserve">    TCP PRIVATO RSA STRUPPA</t>
  </si>
  <si>
    <t>6.58.58.007</t>
  </si>
  <si>
    <t xml:space="preserve">    TCP PRIVATO RSA CORONATA</t>
  </si>
  <si>
    <t>6.58.58.009</t>
  </si>
  <si>
    <t xml:space="preserve">    TCP PRIVATO RSA SESTRI PONENTE</t>
  </si>
  <si>
    <t>6.58.59.009</t>
  </si>
  <si>
    <t xml:space="preserve">    SOLLIEVO RSA SESTRI PONENTE</t>
  </si>
  <si>
    <t xml:space="preserve">  Totale RICAVI</t>
  </si>
  <si>
    <t>6.64</t>
  </si>
  <si>
    <t xml:space="preserve">  ALTRI RICAVI E PROVENTI</t>
  </si>
  <si>
    <t>6.64.05.050</t>
  </si>
  <si>
    <t xml:space="preserve">    ALTRI RISARCIMENTI DANNI</t>
  </si>
  <si>
    <t>6.64.05.101</t>
  </si>
  <si>
    <t xml:space="preserve">    SCONTI ATTIVI</t>
  </si>
  <si>
    <t>6.64.05.105</t>
  </si>
  <si>
    <t xml:space="preserve">    PLUSVALENZE</t>
  </si>
  <si>
    <t>6.64.05.115</t>
  </si>
  <si>
    <t xml:space="preserve">    SOPRAVVENIENZE ORDINARIE ATTIVE</t>
  </si>
  <si>
    <t>6.64.05.390</t>
  </si>
  <si>
    <t xml:space="preserve">    ALTRI RICAVI E PROVENTI VARI</t>
  </si>
  <si>
    <t>6.64.51.001</t>
  </si>
  <si>
    <t xml:space="preserve">    FITTI FABBRICATI ABITATIVI</t>
  </si>
  <si>
    <t>6.64.51.002</t>
  </si>
  <si>
    <t xml:space="preserve">    FITTI POSTI AUTO</t>
  </si>
  <si>
    <t>6.64.52.005</t>
  </si>
  <si>
    <t xml:space="preserve">    FITTI FABBRICATI COMMERCIALI</t>
  </si>
  <si>
    <t>6.64.53.001</t>
  </si>
  <si>
    <t xml:space="preserve">    FITTI ATTIVI TERRENI</t>
  </si>
  <si>
    <t>6.64.60.001</t>
  </si>
  <si>
    <t xml:space="preserve">    RIMBORSO SPESE AMMINISTRAZIONE</t>
  </si>
  <si>
    <t>6.64.60.002</t>
  </si>
  <si>
    <t xml:space="preserve">    RIMBORSI SPESE BOLLI</t>
  </si>
  <si>
    <t>6.64.60.003</t>
  </si>
  <si>
    <t xml:space="preserve">    RIMBORSO SPESE REG.CONTRATTI</t>
  </si>
  <si>
    <t xml:space="preserve">    RECUPERO PRO RATA</t>
  </si>
  <si>
    <t xml:space="preserve">  Totale ALTRI RICAVI E PROVENTI</t>
  </si>
  <si>
    <t>6.87</t>
  </si>
  <si>
    <t xml:space="preserve">  ALTRI PROVENTI FINANZIARI</t>
  </si>
  <si>
    <t>6.87.20.020</t>
  </si>
  <si>
    <t xml:space="preserve">    INT. ATTIVI V/CLIENTI</t>
  </si>
  <si>
    <t>6.87.20.035</t>
  </si>
  <si>
    <t xml:space="preserve">    INT.ATT.SU DEPOSITI BANCARI</t>
  </si>
  <si>
    <t>6.87.20.040</t>
  </si>
  <si>
    <t xml:space="preserve">    INT.ATTIVI SU DEPOSITI POSTALI</t>
  </si>
  <si>
    <t>6.87.20.050</t>
  </si>
  <si>
    <t xml:space="preserve">    ALTRI INTERESSI ATTIVI</t>
  </si>
  <si>
    <t xml:space="preserve">  Totale ALTRI PROVENTI FINANZIARI</t>
  </si>
  <si>
    <t xml:space="preserve"> Totale RICAVI</t>
  </si>
  <si>
    <t>SBILANCIO CONTO ECONOMICO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</si>
</sst>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 € &quot;#,##0.00\ ;&quot;-€ &quot;#,##0.00\ ;&quot; € -&quot;#\ ;@\ "/>
    <numFmt numFmtId="166" formatCode="#,##0\ ;\-#,##0\ ;&quot; - &quot;;@\ "/>
    <numFmt numFmtId="167" formatCode="&quot; L. &quot;#,##0\ ;&quot;-L. &quot;#,##0\ ;&quot; L. - &quot;;@\ "/>
    <numFmt numFmtId="168" formatCode="&quot;€ &quot;#,##0.00;[RED]&quot;-€ &quot;#,##0.00"/>
    <numFmt numFmtId="169" formatCode="[$€-410]\ #,##0.00;[RED]\-[$€-410]\ #,##0.00"/>
    <numFmt numFmtId="170" formatCode="[$€-410]#,##0.00;[$€-410]#,##0.00\-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5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6" fontId="0" fillId="0" borderId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7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12" fillId="0" borderId="0" xfId="0" applyFont="1" applyFill="1" applyAlignment="1">
      <alignment/>
    </xf>
    <xf numFmtId="164" fontId="13" fillId="9" borderId="2" xfId="0" applyFont="1" applyFill="1" applyBorder="1" applyAlignment="1">
      <alignment horizontal="center" vertical="center" wrapText="1"/>
    </xf>
    <xf numFmtId="164" fontId="14" fillId="0" borderId="2" xfId="0" applyFont="1" applyFill="1" applyBorder="1" applyAlignment="1">
      <alignment vertical="top"/>
    </xf>
    <xf numFmtId="164" fontId="14" fillId="0" borderId="2" xfId="0" applyFont="1" applyFill="1" applyBorder="1" applyAlignment="1">
      <alignment vertical="top" wrapText="1"/>
    </xf>
    <xf numFmtId="164" fontId="12" fillId="0" borderId="2" xfId="0" applyFont="1" applyFill="1" applyBorder="1" applyAlignment="1">
      <alignment/>
    </xf>
    <xf numFmtId="164" fontId="15" fillId="0" borderId="2" xfId="0" applyFont="1" applyFill="1" applyBorder="1" applyAlignment="1">
      <alignment vertical="top"/>
    </xf>
    <xf numFmtId="168" fontId="15" fillId="0" borderId="2" xfId="0" applyNumberFormat="1" applyFont="1" applyFill="1" applyBorder="1" applyAlignment="1">
      <alignment/>
    </xf>
    <xf numFmtId="169" fontId="12" fillId="0" borderId="0" xfId="0" applyNumberFormat="1" applyFont="1" applyFill="1" applyAlignment="1">
      <alignment/>
    </xf>
    <xf numFmtId="164" fontId="13" fillId="0" borderId="2" xfId="0" applyFont="1" applyFill="1" applyBorder="1" applyAlignment="1">
      <alignment/>
    </xf>
    <xf numFmtId="164" fontId="14" fillId="0" borderId="2" xfId="0" applyFont="1" applyFill="1" applyBorder="1" applyAlignment="1">
      <alignment vertical="top" wrapText="1" readingOrder="1"/>
    </xf>
    <xf numFmtId="168" fontId="14" fillId="0" borderId="2" xfId="0" applyNumberFormat="1" applyFont="1" applyFill="1" applyBorder="1" applyAlignment="1">
      <alignment/>
    </xf>
    <xf numFmtId="164" fontId="13" fillId="0" borderId="0" xfId="0" applyFont="1" applyFill="1" applyAlignment="1">
      <alignment/>
    </xf>
    <xf numFmtId="168" fontId="14" fillId="0" borderId="0" xfId="0" applyNumberFormat="1" applyFont="1" applyFill="1" applyAlignment="1">
      <alignment/>
    </xf>
    <xf numFmtId="170" fontId="15" fillId="0" borderId="2" xfId="0" applyNumberFormat="1" applyFont="1" applyFill="1" applyBorder="1" applyAlignment="1">
      <alignment vertical="top"/>
    </xf>
    <xf numFmtId="164" fontId="13" fillId="9" borderId="2" xfId="0" applyFont="1" applyFill="1" applyBorder="1" applyAlignment="1">
      <alignment/>
    </xf>
    <xf numFmtId="164" fontId="14" fillId="9" borderId="2" xfId="0" applyFont="1" applyFill="1" applyBorder="1" applyAlignment="1">
      <alignment vertical="top" wrapText="1"/>
    </xf>
    <xf numFmtId="168" fontId="14" fillId="9" borderId="2" xfId="0" applyNumberFormat="1" applyFont="1" applyFill="1" applyBorder="1" applyAlignment="1">
      <alignment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Euro" xfId="26"/>
    <cellStyle name="Footnote 1" xfId="27"/>
    <cellStyle name="Good 1" xfId="28"/>
    <cellStyle name="Heading 1 1" xfId="29"/>
    <cellStyle name="Heading 2 1" xfId="30"/>
    <cellStyle name="Heading 3" xfId="31"/>
    <cellStyle name="Migliaia (0)_A4PATNET" xfId="32"/>
    <cellStyle name="Neutral 1" xfId="33"/>
    <cellStyle name="Note 1" xfId="34"/>
    <cellStyle name="Status 1" xfId="35"/>
    <cellStyle name="Text 1" xfId="36"/>
    <cellStyle name="Valuta (0)_A4PATNET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0"/>
  <sheetViews>
    <sheetView tabSelected="1" zoomScale="140" zoomScaleNormal="140" workbookViewId="0" topLeftCell="B133">
      <selection activeCell="C165" sqref="C165"/>
    </sheetView>
  </sheetViews>
  <sheetFormatPr defaultColWidth="9.140625" defaultRowHeight="10.5" customHeight="1"/>
  <cols>
    <col min="1" max="1" width="10.28125" style="1" customWidth="1"/>
    <col min="2" max="2" width="39.140625" style="1" customWidth="1"/>
    <col min="3" max="3" width="10.28125" style="1" customWidth="1"/>
    <col min="4" max="4" width="10.140625" style="1" customWidth="1"/>
    <col min="5" max="5" width="8.8515625" style="1" customWidth="1"/>
    <col min="6" max="7" width="11.57421875" style="1" customWidth="1"/>
    <col min="8" max="8" width="11.8515625" style="1" customWidth="1"/>
    <col min="9" max="9" width="11.140625" style="1" customWidth="1"/>
    <col min="10" max="10" width="12.140625" style="1" customWidth="1"/>
    <col min="11" max="11" width="9.140625" style="1" customWidth="1"/>
    <col min="12" max="12" width="12.00390625" style="1" customWidth="1"/>
    <col min="13" max="13" width="10.421875" style="1" customWidth="1"/>
    <col min="14" max="247" width="9.140625" style="1" customWidth="1"/>
    <col min="248" max="16384" width="8.57421875" style="0" customWidth="1"/>
  </cols>
  <sheetData>
    <row r="1" spans="1:10" ht="33.7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.75" customHeight="1">
      <c r="A2" s="3" t="s">
        <v>10</v>
      </c>
      <c r="B2" s="4" t="s">
        <v>11</v>
      </c>
      <c r="C2" s="5"/>
      <c r="D2" s="5"/>
      <c r="E2" s="5"/>
      <c r="F2" s="5"/>
      <c r="G2" s="5"/>
      <c r="H2" s="5"/>
      <c r="I2" s="5"/>
      <c r="J2" s="5"/>
    </row>
    <row r="3" spans="1:10" ht="14.25" customHeight="1">
      <c r="A3" s="3" t="s">
        <v>12</v>
      </c>
      <c r="B3" s="4" t="s">
        <v>13</v>
      </c>
      <c r="C3" s="5"/>
      <c r="D3" s="5"/>
      <c r="E3" s="5"/>
      <c r="F3" s="5"/>
      <c r="G3" s="5"/>
      <c r="H3" s="5"/>
      <c r="I3" s="5"/>
      <c r="J3" s="5"/>
    </row>
    <row r="4" spans="1:12" ht="14.25" customHeight="1">
      <c r="A4" s="6" t="s">
        <v>14</v>
      </c>
      <c r="B4" s="6" t="s">
        <v>15</v>
      </c>
      <c r="C4" s="7">
        <v>0</v>
      </c>
      <c r="D4" s="7">
        <v>0</v>
      </c>
      <c r="E4" s="7">
        <v>0</v>
      </c>
      <c r="F4" s="7">
        <v>1200</v>
      </c>
      <c r="G4" s="7">
        <v>8800</v>
      </c>
      <c r="H4" s="7">
        <v>250</v>
      </c>
      <c r="I4" s="7">
        <v>750</v>
      </c>
      <c r="J4" s="7">
        <f aca="true" t="shared" si="0" ref="J4:J15">SUM(C4:I4)</f>
        <v>11000</v>
      </c>
      <c r="L4" s="8">
        <v>2100000</v>
      </c>
    </row>
    <row r="5" spans="1:12" ht="14.25" customHeight="1">
      <c r="A5" s="6" t="s">
        <v>16</v>
      </c>
      <c r="B5" s="6" t="s">
        <v>17</v>
      </c>
      <c r="C5" s="7">
        <v>0</v>
      </c>
      <c r="D5" s="7">
        <v>0</v>
      </c>
      <c r="E5" s="7">
        <v>0</v>
      </c>
      <c r="F5" s="7">
        <v>100</v>
      </c>
      <c r="G5" s="7">
        <v>1000</v>
      </c>
      <c r="H5" s="7">
        <v>1000</v>
      </c>
      <c r="I5" s="7">
        <v>100</v>
      </c>
      <c r="J5" s="7">
        <f t="shared" si="0"/>
        <v>2200</v>
      </c>
      <c r="L5" s="8">
        <f>+L4/1.2</f>
        <v>1750000</v>
      </c>
    </row>
    <row r="6" spans="1:12" ht="14.25" customHeight="1">
      <c r="A6" s="6" t="s">
        <v>18</v>
      </c>
      <c r="B6" s="6" t="s">
        <v>19</v>
      </c>
      <c r="C6" s="7">
        <v>0</v>
      </c>
      <c r="D6" s="7">
        <v>0</v>
      </c>
      <c r="E6" s="7">
        <v>0</v>
      </c>
      <c r="F6" s="7">
        <v>1500</v>
      </c>
      <c r="G6" s="7">
        <v>125000</v>
      </c>
      <c r="H6" s="7">
        <v>0</v>
      </c>
      <c r="I6" s="7">
        <v>0</v>
      </c>
      <c r="J6" s="7">
        <f t="shared" si="0"/>
        <v>126500</v>
      </c>
      <c r="L6" s="8"/>
    </row>
    <row r="7" spans="1:13" ht="14.25" customHeight="1">
      <c r="A7" s="6" t="s">
        <v>20</v>
      </c>
      <c r="B7" s="6" t="s">
        <v>21</v>
      </c>
      <c r="C7" s="7">
        <v>0</v>
      </c>
      <c r="D7" s="7">
        <v>0</v>
      </c>
      <c r="E7" s="7">
        <v>0</v>
      </c>
      <c r="F7" s="7">
        <v>200</v>
      </c>
      <c r="G7" s="7">
        <v>1300</v>
      </c>
      <c r="H7" s="7">
        <v>1000</v>
      </c>
      <c r="I7" s="7">
        <v>100</v>
      </c>
      <c r="J7" s="7">
        <f t="shared" si="0"/>
        <v>2600</v>
      </c>
      <c r="L7" s="8">
        <f>+L4-L5</f>
        <v>350000</v>
      </c>
      <c r="M7" s="8">
        <f>+L7*L12</f>
        <v>0</v>
      </c>
    </row>
    <row r="8" spans="1:10" ht="14.25" customHeight="1">
      <c r="A8" s="6" t="s">
        <v>22</v>
      </c>
      <c r="B8" s="6" t="s">
        <v>23</v>
      </c>
      <c r="C8" s="7">
        <v>0</v>
      </c>
      <c r="D8" s="7">
        <v>0</v>
      </c>
      <c r="E8" s="7">
        <v>0</v>
      </c>
      <c r="F8" s="7">
        <v>0</v>
      </c>
      <c r="G8" s="7">
        <v>1000</v>
      </c>
      <c r="H8" s="7">
        <v>0</v>
      </c>
      <c r="I8" s="7">
        <v>0</v>
      </c>
      <c r="J8" s="7">
        <f t="shared" si="0"/>
        <v>1000</v>
      </c>
    </row>
    <row r="9" spans="1:12" ht="14.25" customHeight="1">
      <c r="A9" s="6" t="s">
        <v>24</v>
      </c>
      <c r="B9" s="6" t="s">
        <v>25</v>
      </c>
      <c r="C9" s="7">
        <v>0</v>
      </c>
      <c r="D9" s="7">
        <v>0</v>
      </c>
      <c r="E9" s="7">
        <v>0</v>
      </c>
      <c r="F9" s="7">
        <v>0</v>
      </c>
      <c r="G9" s="7">
        <v>1000</v>
      </c>
      <c r="H9" s="7">
        <v>0</v>
      </c>
      <c r="I9" s="7">
        <v>0</v>
      </c>
      <c r="J9" s="7">
        <f t="shared" si="0"/>
        <v>1000</v>
      </c>
      <c r="L9" s="8">
        <f>+G145+G146+G147+G149</f>
        <v>-2565000</v>
      </c>
    </row>
    <row r="10" spans="1:12" ht="14.25" customHeight="1">
      <c r="A10" s="6" t="s">
        <v>26</v>
      </c>
      <c r="B10" s="6" t="s">
        <v>27</v>
      </c>
      <c r="C10" s="7">
        <v>0</v>
      </c>
      <c r="D10" s="7">
        <v>0</v>
      </c>
      <c r="E10" s="7">
        <v>0</v>
      </c>
      <c r="F10" s="7">
        <v>1300</v>
      </c>
      <c r="G10" s="7">
        <v>9000</v>
      </c>
      <c r="H10" s="7">
        <v>0</v>
      </c>
      <c r="I10" s="7">
        <v>0</v>
      </c>
      <c r="J10" s="7">
        <f t="shared" si="0"/>
        <v>10300</v>
      </c>
      <c r="L10" s="8">
        <v>-1480000</v>
      </c>
    </row>
    <row r="11" spans="1:12" ht="14.25" customHeight="1">
      <c r="A11" s="6" t="s">
        <v>28</v>
      </c>
      <c r="B11" s="6" t="s">
        <v>29</v>
      </c>
      <c r="C11" s="7">
        <v>0</v>
      </c>
      <c r="D11" s="7">
        <v>0</v>
      </c>
      <c r="E11" s="7">
        <v>0</v>
      </c>
      <c r="F11" s="7">
        <v>1700</v>
      </c>
      <c r="G11" s="7">
        <v>15000</v>
      </c>
      <c r="H11" s="7">
        <v>0</v>
      </c>
      <c r="I11" s="7">
        <v>0</v>
      </c>
      <c r="J11" s="7">
        <f t="shared" si="0"/>
        <v>16700</v>
      </c>
      <c r="L11" s="8"/>
    </row>
    <row r="12" spans="1:10" ht="14.25" customHeight="1">
      <c r="A12" s="6" t="s">
        <v>30</v>
      </c>
      <c r="B12" s="6" t="s">
        <v>31</v>
      </c>
      <c r="C12" s="7">
        <v>0</v>
      </c>
      <c r="D12" s="7">
        <v>0</v>
      </c>
      <c r="E12" s="7">
        <v>0</v>
      </c>
      <c r="F12" s="7">
        <v>500</v>
      </c>
      <c r="G12" s="7">
        <v>8500</v>
      </c>
      <c r="H12" s="7">
        <v>0</v>
      </c>
      <c r="I12" s="7">
        <v>0</v>
      </c>
      <c r="J12" s="7">
        <f t="shared" si="0"/>
        <v>9000</v>
      </c>
    </row>
    <row r="13" spans="1:10" ht="14.25" customHeight="1">
      <c r="A13" s="6" t="s">
        <v>32</v>
      </c>
      <c r="B13" s="6" t="s">
        <v>33</v>
      </c>
      <c r="C13" s="7">
        <v>0</v>
      </c>
      <c r="D13" s="7">
        <v>0</v>
      </c>
      <c r="E13" s="7">
        <v>0</v>
      </c>
      <c r="F13" s="7">
        <v>500</v>
      </c>
      <c r="G13" s="7">
        <v>9600</v>
      </c>
      <c r="H13" s="7">
        <v>0</v>
      </c>
      <c r="I13" s="7">
        <v>0</v>
      </c>
      <c r="J13" s="7">
        <f t="shared" si="0"/>
        <v>10100</v>
      </c>
    </row>
    <row r="14" spans="1:10" ht="14.25" customHeight="1">
      <c r="A14" s="6" t="s">
        <v>34</v>
      </c>
      <c r="B14" s="6" t="s">
        <v>35</v>
      </c>
      <c r="C14" s="7">
        <v>0</v>
      </c>
      <c r="D14" s="7">
        <v>0</v>
      </c>
      <c r="E14" s="7">
        <v>0</v>
      </c>
      <c r="F14" s="7">
        <v>0</v>
      </c>
      <c r="G14" s="7">
        <v>7000</v>
      </c>
      <c r="H14" s="7">
        <v>0</v>
      </c>
      <c r="I14" s="7">
        <v>0</v>
      </c>
      <c r="J14" s="7">
        <f t="shared" si="0"/>
        <v>7000</v>
      </c>
    </row>
    <row r="15" spans="1:13" ht="14.25" customHeight="1">
      <c r="A15" s="6" t="s">
        <v>36</v>
      </c>
      <c r="B15" s="6" t="s">
        <v>37</v>
      </c>
      <c r="C15" s="7">
        <v>0</v>
      </c>
      <c r="D15" s="7">
        <v>0</v>
      </c>
      <c r="E15" s="7">
        <v>0</v>
      </c>
      <c r="F15" s="7">
        <v>1300</v>
      </c>
      <c r="G15" s="7">
        <v>9000</v>
      </c>
      <c r="H15" s="7">
        <v>500</v>
      </c>
      <c r="I15" s="7">
        <v>500</v>
      </c>
      <c r="J15" s="7">
        <f t="shared" si="0"/>
        <v>11300</v>
      </c>
      <c r="M15" s="1">
        <f>+10000/88</f>
        <v>113.63636363636364</v>
      </c>
    </row>
    <row r="16" spans="1:10" s="12" customFormat="1" ht="12.75" customHeight="1">
      <c r="A16" s="9"/>
      <c r="B16" s="10" t="s">
        <v>38</v>
      </c>
      <c r="C16" s="11">
        <f>SUM(C4:C15)</f>
        <v>0</v>
      </c>
      <c r="D16" s="11">
        <f>SUM(D4:D15)</f>
        <v>0</v>
      </c>
      <c r="E16" s="11">
        <f>SUM(E4:E15)</f>
        <v>0</v>
      </c>
      <c r="F16" s="11">
        <f>SUM(F4:F15)</f>
        <v>8300</v>
      </c>
      <c r="G16" s="11">
        <f>SUM(G4:G15)</f>
        <v>196200</v>
      </c>
      <c r="H16" s="11">
        <f>SUM(H4:H15)</f>
        <v>2750</v>
      </c>
      <c r="I16" s="11">
        <f>SUM(I4:I15)</f>
        <v>1450</v>
      </c>
      <c r="J16" s="11">
        <f>SUM(J4:J15)</f>
        <v>208700</v>
      </c>
    </row>
    <row r="17" spans="1:10" ht="12.75" customHeight="1">
      <c r="A17" s="5"/>
      <c r="B17" s="10"/>
      <c r="C17" s="7"/>
      <c r="D17" s="7"/>
      <c r="E17" s="7"/>
      <c r="F17" s="7"/>
      <c r="G17" s="7"/>
      <c r="H17" s="7"/>
      <c r="I17" s="7"/>
      <c r="J17" s="7"/>
    </row>
    <row r="18" spans="1:10" ht="12.75" customHeight="1">
      <c r="A18" s="3" t="s">
        <v>39</v>
      </c>
      <c r="B18" s="4" t="s">
        <v>40</v>
      </c>
      <c r="C18" s="7"/>
      <c r="D18" s="7"/>
      <c r="E18" s="7"/>
      <c r="F18" s="7"/>
      <c r="G18" s="7"/>
      <c r="H18" s="7"/>
      <c r="I18" s="7"/>
      <c r="J18" s="7"/>
    </row>
    <row r="19" spans="1:10" ht="12.75" customHeight="1">
      <c r="A19" s="6" t="s">
        <v>41</v>
      </c>
      <c r="B19" s="6" t="s">
        <v>42</v>
      </c>
      <c r="C19" s="7">
        <v>0</v>
      </c>
      <c r="D19" s="7">
        <v>0</v>
      </c>
      <c r="E19" s="7">
        <v>0</v>
      </c>
      <c r="F19" s="7">
        <v>0</v>
      </c>
      <c r="G19" s="7">
        <v>200</v>
      </c>
      <c r="H19" s="7">
        <v>50</v>
      </c>
      <c r="I19" s="7">
        <v>0</v>
      </c>
      <c r="J19" s="7">
        <f aca="true" t="shared" si="1" ref="J19:J58">SUM(C19:I19)</f>
        <v>250</v>
      </c>
    </row>
    <row r="20" spans="1:10" ht="12.75" customHeight="1">
      <c r="A20" s="6" t="s">
        <v>43</v>
      </c>
      <c r="B20" s="6" t="s">
        <v>44</v>
      </c>
      <c r="C20" s="7">
        <v>80000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f t="shared" si="1"/>
        <v>80000</v>
      </c>
    </row>
    <row r="21" spans="1:10" ht="14.25" customHeight="1">
      <c r="A21" s="6" t="s">
        <v>45</v>
      </c>
      <c r="B21" s="6" t="s">
        <v>46</v>
      </c>
      <c r="C21" s="7">
        <v>0</v>
      </c>
      <c r="D21" s="7">
        <v>0</v>
      </c>
      <c r="E21" s="7">
        <v>0</v>
      </c>
      <c r="F21" s="7">
        <v>0</v>
      </c>
      <c r="G21" s="7">
        <v>12000</v>
      </c>
      <c r="H21" s="7">
        <v>100</v>
      </c>
      <c r="I21" s="7">
        <v>150</v>
      </c>
      <c r="J21" s="7">
        <f t="shared" si="1"/>
        <v>12250</v>
      </c>
    </row>
    <row r="22" spans="1:10" ht="14.25" customHeight="1">
      <c r="A22" s="6" t="s">
        <v>47</v>
      </c>
      <c r="B22" s="6" t="s">
        <v>48</v>
      </c>
      <c r="C22" s="7">
        <v>0</v>
      </c>
      <c r="D22" s="7">
        <v>0</v>
      </c>
      <c r="E22" s="7">
        <v>0</v>
      </c>
      <c r="F22" s="7">
        <v>1000</v>
      </c>
      <c r="G22" s="7">
        <v>13000</v>
      </c>
      <c r="H22" s="7">
        <v>16500</v>
      </c>
      <c r="I22" s="7">
        <v>0</v>
      </c>
      <c r="J22" s="7">
        <f t="shared" si="1"/>
        <v>30500</v>
      </c>
    </row>
    <row r="23" spans="1:10" ht="14.25" customHeight="1">
      <c r="A23" s="6" t="s">
        <v>49</v>
      </c>
      <c r="B23" s="6" t="s">
        <v>50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1000</v>
      </c>
      <c r="I23" s="7">
        <v>0</v>
      </c>
      <c r="J23" s="7">
        <f t="shared" si="1"/>
        <v>1000</v>
      </c>
    </row>
    <row r="24" spans="1:10" ht="14.25" customHeight="1">
      <c r="A24" s="6" t="s">
        <v>51</v>
      </c>
      <c r="B24" s="6" t="s">
        <v>52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300</v>
      </c>
      <c r="I24" s="7">
        <v>0</v>
      </c>
      <c r="J24" s="7">
        <f t="shared" si="1"/>
        <v>300</v>
      </c>
    </row>
    <row r="25" spans="1:10" ht="14.25" customHeight="1">
      <c r="A25" s="6" t="s">
        <v>53</v>
      </c>
      <c r="B25" s="6" t="s">
        <v>54</v>
      </c>
      <c r="C25" s="7">
        <v>3600</v>
      </c>
      <c r="D25" s="7">
        <v>0</v>
      </c>
      <c r="E25" s="7">
        <v>0</v>
      </c>
      <c r="F25" s="7">
        <v>0</v>
      </c>
      <c r="G25" s="7">
        <v>250</v>
      </c>
      <c r="H25" s="7">
        <v>12000</v>
      </c>
      <c r="I25" s="7">
        <v>0</v>
      </c>
      <c r="J25" s="7">
        <f t="shared" si="1"/>
        <v>15850</v>
      </c>
    </row>
    <row r="26" spans="1:10" ht="14.25" customHeight="1">
      <c r="A26" s="6" t="s">
        <v>55</v>
      </c>
      <c r="B26" s="6" t="s">
        <v>56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6000</v>
      </c>
      <c r="I26" s="7">
        <v>0</v>
      </c>
      <c r="J26" s="7">
        <f t="shared" si="1"/>
        <v>6000</v>
      </c>
    </row>
    <row r="27" spans="1:10" ht="14.25" customHeight="1">
      <c r="A27" s="6" t="s">
        <v>57</v>
      </c>
      <c r="B27" s="6" t="s">
        <v>58</v>
      </c>
      <c r="C27" s="7">
        <v>500</v>
      </c>
      <c r="D27" s="7">
        <v>0</v>
      </c>
      <c r="E27" s="7">
        <v>0</v>
      </c>
      <c r="F27" s="7">
        <v>0</v>
      </c>
      <c r="G27" s="7">
        <v>500</v>
      </c>
      <c r="H27" s="7">
        <v>500</v>
      </c>
      <c r="I27" s="7">
        <v>0</v>
      </c>
      <c r="J27" s="7">
        <f t="shared" si="1"/>
        <v>1500</v>
      </c>
    </row>
    <row r="28" spans="1:10" ht="14.25" customHeight="1">
      <c r="A28" s="6" t="s">
        <v>59</v>
      </c>
      <c r="B28" s="6" t="s">
        <v>60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5000</v>
      </c>
      <c r="J28" s="7">
        <f t="shared" si="1"/>
        <v>5000</v>
      </c>
    </row>
    <row r="29" spans="1:10" ht="14.25" customHeight="1">
      <c r="A29" s="6" t="s">
        <v>61</v>
      </c>
      <c r="B29" s="6" t="s">
        <v>62</v>
      </c>
      <c r="C29" s="7">
        <v>5000</v>
      </c>
      <c r="D29" s="7">
        <v>0</v>
      </c>
      <c r="E29" s="7">
        <v>0</v>
      </c>
      <c r="F29" s="7">
        <v>0</v>
      </c>
      <c r="G29" s="7">
        <v>5000</v>
      </c>
      <c r="H29" s="7">
        <v>10000</v>
      </c>
      <c r="I29" s="7">
        <v>0</v>
      </c>
      <c r="J29" s="7">
        <f t="shared" si="1"/>
        <v>20000</v>
      </c>
    </row>
    <row r="30" spans="1:10" ht="14.25" customHeight="1">
      <c r="A30" s="6" t="s">
        <v>63</v>
      </c>
      <c r="B30" s="6" t="s">
        <v>64</v>
      </c>
      <c r="C30" s="7">
        <v>300</v>
      </c>
      <c r="D30" s="7">
        <v>0</v>
      </c>
      <c r="E30" s="7">
        <v>0</v>
      </c>
      <c r="F30" s="7">
        <v>0</v>
      </c>
      <c r="G30" s="7">
        <v>700</v>
      </c>
      <c r="H30" s="7">
        <v>500</v>
      </c>
      <c r="I30" s="7">
        <v>0</v>
      </c>
      <c r="J30" s="7">
        <f t="shared" si="1"/>
        <v>1500</v>
      </c>
    </row>
    <row r="31" spans="1:10" ht="14.25" customHeight="1">
      <c r="A31" s="6" t="s">
        <v>65</v>
      </c>
      <c r="B31" s="6" t="s">
        <v>66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1500</v>
      </c>
      <c r="I31" s="7">
        <v>0</v>
      </c>
      <c r="J31" s="7">
        <f t="shared" si="1"/>
        <v>1500</v>
      </c>
    </row>
    <row r="32" spans="1:10" ht="14.25" customHeight="1">
      <c r="A32" s="6" t="s">
        <v>67</v>
      </c>
      <c r="B32" s="6" t="s">
        <v>68</v>
      </c>
      <c r="C32" s="7">
        <v>0</v>
      </c>
      <c r="D32" s="7">
        <v>0</v>
      </c>
      <c r="E32" s="7">
        <v>0</v>
      </c>
      <c r="F32" s="7">
        <v>0</v>
      </c>
      <c r="G32" s="7">
        <v>10500</v>
      </c>
      <c r="H32" s="7">
        <v>10000</v>
      </c>
      <c r="I32" s="7">
        <v>0</v>
      </c>
      <c r="J32" s="7">
        <f t="shared" si="1"/>
        <v>20500</v>
      </c>
    </row>
    <row r="33" spans="1:10" ht="14.25" customHeight="1">
      <c r="A33" s="6" t="s">
        <v>69</v>
      </c>
      <c r="B33" s="6" t="s">
        <v>70</v>
      </c>
      <c r="C33" s="7">
        <v>0</v>
      </c>
      <c r="D33" s="7">
        <v>0</v>
      </c>
      <c r="E33" s="7">
        <v>0</v>
      </c>
      <c r="F33" s="7">
        <v>250</v>
      </c>
      <c r="G33" s="7">
        <v>0</v>
      </c>
      <c r="H33" s="7">
        <v>0</v>
      </c>
      <c r="I33" s="7">
        <v>0</v>
      </c>
      <c r="J33" s="7">
        <f t="shared" si="1"/>
        <v>250</v>
      </c>
    </row>
    <row r="34" spans="1:10" ht="14.25" customHeight="1">
      <c r="A34" s="6" t="s">
        <v>71</v>
      </c>
      <c r="B34" s="6" t="s">
        <v>72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10000</v>
      </c>
      <c r="I34" s="7">
        <v>0</v>
      </c>
      <c r="J34" s="7">
        <f t="shared" si="1"/>
        <v>10000</v>
      </c>
    </row>
    <row r="35" spans="1:10" ht="14.25" customHeight="1">
      <c r="A35" s="6" t="s">
        <v>73</v>
      </c>
      <c r="B35" s="6" t="s">
        <v>74</v>
      </c>
      <c r="C35" s="7">
        <v>0</v>
      </c>
      <c r="D35" s="7">
        <v>0</v>
      </c>
      <c r="E35" s="7">
        <v>0</v>
      </c>
      <c r="F35" s="7">
        <v>0</v>
      </c>
      <c r="G35" s="7">
        <v>500</v>
      </c>
      <c r="H35" s="7">
        <v>500</v>
      </c>
      <c r="I35" s="7">
        <v>0</v>
      </c>
      <c r="J35" s="7">
        <f t="shared" si="1"/>
        <v>1000</v>
      </c>
    </row>
    <row r="36" spans="1:10" ht="14.25" customHeight="1">
      <c r="A36" s="6" t="s">
        <v>75</v>
      </c>
      <c r="B36" s="6" t="s">
        <v>76</v>
      </c>
      <c r="C36" s="7">
        <v>1500</v>
      </c>
      <c r="D36" s="7">
        <v>0</v>
      </c>
      <c r="E36" s="7">
        <v>0</v>
      </c>
      <c r="F36" s="7">
        <v>500</v>
      </c>
      <c r="G36" s="7">
        <v>2000</v>
      </c>
      <c r="H36" s="7">
        <v>1000</v>
      </c>
      <c r="I36" s="7">
        <v>0</v>
      </c>
      <c r="J36" s="7">
        <f t="shared" si="1"/>
        <v>5000</v>
      </c>
    </row>
    <row r="37" spans="1:10" ht="12.75" customHeight="1">
      <c r="A37" s="6" t="s">
        <v>77</v>
      </c>
      <c r="B37" s="6" t="s">
        <v>78</v>
      </c>
      <c r="C37" s="7">
        <v>0</v>
      </c>
      <c r="D37" s="7">
        <v>0</v>
      </c>
      <c r="E37" s="7">
        <v>0</v>
      </c>
      <c r="F37" s="7">
        <v>0</v>
      </c>
      <c r="G37" s="7">
        <v>1000</v>
      </c>
      <c r="H37" s="7">
        <v>500</v>
      </c>
      <c r="I37" s="7">
        <v>500</v>
      </c>
      <c r="J37" s="7">
        <f t="shared" si="1"/>
        <v>2000</v>
      </c>
    </row>
    <row r="38" spans="1:10" ht="14.25" customHeight="1">
      <c r="A38" s="6" t="s">
        <v>79</v>
      </c>
      <c r="B38" s="6" t="s">
        <v>80</v>
      </c>
      <c r="C38" s="7">
        <v>2500</v>
      </c>
      <c r="D38" s="7">
        <v>0</v>
      </c>
      <c r="E38" s="7">
        <v>0</v>
      </c>
      <c r="F38" s="7">
        <v>0</v>
      </c>
      <c r="G38" s="7">
        <v>18000</v>
      </c>
      <c r="H38" s="7">
        <v>0</v>
      </c>
      <c r="I38" s="7">
        <v>0</v>
      </c>
      <c r="J38" s="7">
        <f t="shared" si="1"/>
        <v>20500</v>
      </c>
    </row>
    <row r="39" spans="1:10" ht="14.25" customHeight="1">
      <c r="A39" s="6" t="s">
        <v>81</v>
      </c>
      <c r="B39" s="6" t="s">
        <v>82</v>
      </c>
      <c r="C39" s="7">
        <v>8000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f t="shared" si="1"/>
        <v>8000</v>
      </c>
    </row>
    <row r="40" spans="1:10" ht="14.25" customHeight="1">
      <c r="A40" s="6" t="s">
        <v>83</v>
      </c>
      <c r="B40" s="6" t="s">
        <v>84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f t="shared" si="1"/>
        <v>0</v>
      </c>
    </row>
    <row r="41" spans="1:10" ht="14.25" customHeight="1">
      <c r="A41" s="6" t="s">
        <v>85</v>
      </c>
      <c r="B41" s="6" t="s">
        <v>86</v>
      </c>
      <c r="C41" s="7">
        <v>0</v>
      </c>
      <c r="D41" s="7">
        <v>0</v>
      </c>
      <c r="E41" s="7">
        <v>0</v>
      </c>
      <c r="F41" s="7">
        <v>0</v>
      </c>
      <c r="G41" s="7">
        <v>2400000</v>
      </c>
      <c r="H41" s="7">
        <v>400000</v>
      </c>
      <c r="I41" s="7">
        <v>0</v>
      </c>
      <c r="J41" s="7">
        <f t="shared" si="1"/>
        <v>2800000</v>
      </c>
    </row>
    <row r="42" spans="1:10" ht="14.25" customHeight="1">
      <c r="A42" s="6" t="s">
        <v>87</v>
      </c>
      <c r="B42" s="6" t="s">
        <v>88</v>
      </c>
      <c r="C42" s="7">
        <v>2300</v>
      </c>
      <c r="D42" s="7">
        <v>0</v>
      </c>
      <c r="E42" s="7">
        <v>0</v>
      </c>
      <c r="F42" s="7">
        <v>0</v>
      </c>
      <c r="G42" s="7">
        <v>70000</v>
      </c>
      <c r="H42" s="7">
        <v>4000</v>
      </c>
      <c r="I42" s="7">
        <v>0</v>
      </c>
      <c r="J42" s="7">
        <f t="shared" si="1"/>
        <v>76300</v>
      </c>
    </row>
    <row r="43" spans="1:10" ht="14.25" customHeight="1">
      <c r="A43" s="6" t="s">
        <v>89</v>
      </c>
      <c r="B43" s="6" t="s">
        <v>90</v>
      </c>
      <c r="C43" s="7">
        <v>0</v>
      </c>
      <c r="D43" s="7">
        <v>0</v>
      </c>
      <c r="E43" s="7">
        <v>0</v>
      </c>
      <c r="F43" s="7">
        <v>0</v>
      </c>
      <c r="G43" s="7">
        <v>5400</v>
      </c>
      <c r="H43" s="7">
        <v>4600</v>
      </c>
      <c r="I43" s="7">
        <v>500</v>
      </c>
      <c r="J43" s="7">
        <f t="shared" si="1"/>
        <v>10500</v>
      </c>
    </row>
    <row r="44" spans="1:10" ht="14.25" customHeight="1">
      <c r="A44" s="6" t="s">
        <v>91</v>
      </c>
      <c r="B44" s="6" t="s">
        <v>92</v>
      </c>
      <c r="C44" s="7">
        <v>0</v>
      </c>
      <c r="D44" s="7">
        <v>0</v>
      </c>
      <c r="E44" s="7">
        <v>0</v>
      </c>
      <c r="F44" s="7">
        <v>0</v>
      </c>
      <c r="G44" s="7">
        <v>50000</v>
      </c>
      <c r="H44" s="7">
        <v>1000</v>
      </c>
      <c r="I44" s="7">
        <v>0</v>
      </c>
      <c r="J44" s="7">
        <f t="shared" si="1"/>
        <v>51000</v>
      </c>
    </row>
    <row r="45" spans="1:10" ht="14.25" customHeight="1">
      <c r="A45" s="6" t="s">
        <v>93</v>
      </c>
      <c r="B45" s="6" t="s">
        <v>94</v>
      </c>
      <c r="C45" s="7">
        <v>0</v>
      </c>
      <c r="D45" s="7">
        <v>0</v>
      </c>
      <c r="E45" s="7">
        <v>0</v>
      </c>
      <c r="F45" s="7">
        <v>0</v>
      </c>
      <c r="G45" s="7">
        <v>1000</v>
      </c>
      <c r="H45" s="7">
        <v>2500</v>
      </c>
      <c r="I45" s="7">
        <v>4000</v>
      </c>
      <c r="J45" s="7">
        <f t="shared" si="1"/>
        <v>7500</v>
      </c>
    </row>
    <row r="46" spans="1:10" ht="14.25" customHeight="1">
      <c r="A46" s="6" t="s">
        <v>95</v>
      </c>
      <c r="B46" s="6" t="s">
        <v>96</v>
      </c>
      <c r="C46" s="7">
        <v>20000</v>
      </c>
      <c r="D46" s="7">
        <v>0</v>
      </c>
      <c r="E46" s="7">
        <v>0</v>
      </c>
      <c r="F46" s="7">
        <v>0</v>
      </c>
      <c r="G46" s="7">
        <v>20000</v>
      </c>
      <c r="H46" s="7">
        <v>500</v>
      </c>
      <c r="I46" s="7">
        <v>500</v>
      </c>
      <c r="J46" s="7">
        <f t="shared" si="1"/>
        <v>41000</v>
      </c>
    </row>
    <row r="47" spans="1:10" ht="14.25" customHeight="1">
      <c r="A47" s="6" t="s">
        <v>97</v>
      </c>
      <c r="B47" s="6" t="s">
        <v>98</v>
      </c>
      <c r="C47" s="7">
        <v>0</v>
      </c>
      <c r="D47" s="7">
        <v>0</v>
      </c>
      <c r="E47" s="7">
        <v>0</v>
      </c>
      <c r="F47" s="7">
        <v>28000</v>
      </c>
      <c r="G47" s="7">
        <v>217000</v>
      </c>
      <c r="H47" s="7">
        <v>0</v>
      </c>
      <c r="I47" s="7">
        <v>0</v>
      </c>
      <c r="J47" s="7">
        <f t="shared" si="1"/>
        <v>245000</v>
      </c>
    </row>
    <row r="48" spans="1:10" ht="14.25" customHeight="1">
      <c r="A48" s="6" t="s">
        <v>99</v>
      </c>
      <c r="B48" s="6" t="s">
        <v>100</v>
      </c>
      <c r="C48" s="7">
        <v>2000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f t="shared" si="1"/>
        <v>2000</v>
      </c>
    </row>
    <row r="49" spans="1:10" ht="14.25" customHeight="1">
      <c r="A49" s="6" t="s">
        <v>101</v>
      </c>
      <c r="B49" s="6" t="s">
        <v>102</v>
      </c>
      <c r="C49" s="7">
        <v>0</v>
      </c>
      <c r="D49" s="7">
        <v>0</v>
      </c>
      <c r="E49" s="7">
        <v>0</v>
      </c>
      <c r="F49" s="7">
        <v>600</v>
      </c>
      <c r="G49" s="7">
        <v>15000</v>
      </c>
      <c r="H49" s="7">
        <v>0</v>
      </c>
      <c r="I49" s="7">
        <v>0</v>
      </c>
      <c r="J49" s="7">
        <f t="shared" si="1"/>
        <v>15600</v>
      </c>
    </row>
    <row r="50" spans="1:10" ht="14.25" customHeight="1">
      <c r="A50" s="6" t="s">
        <v>103</v>
      </c>
      <c r="B50" s="6" t="s">
        <v>104</v>
      </c>
      <c r="C50" s="7">
        <v>0</v>
      </c>
      <c r="D50" s="7">
        <v>0</v>
      </c>
      <c r="E50" s="7">
        <v>0</v>
      </c>
      <c r="F50" s="7">
        <v>0</v>
      </c>
      <c r="G50" s="7">
        <v>15000</v>
      </c>
      <c r="H50" s="7">
        <v>0</v>
      </c>
      <c r="I50" s="7">
        <v>0</v>
      </c>
      <c r="J50" s="7">
        <f t="shared" si="1"/>
        <v>15000</v>
      </c>
    </row>
    <row r="51" spans="1:10" ht="14.25" customHeight="1">
      <c r="A51" s="6" t="s">
        <v>105</v>
      </c>
      <c r="B51" s="6" t="s">
        <v>106</v>
      </c>
      <c r="C51" s="7">
        <v>200</v>
      </c>
      <c r="D51" s="7">
        <v>0</v>
      </c>
      <c r="E51" s="7">
        <v>0</v>
      </c>
      <c r="F51" s="7">
        <v>0</v>
      </c>
      <c r="G51" s="7">
        <v>250</v>
      </c>
      <c r="H51" s="7">
        <v>0</v>
      </c>
      <c r="I51" s="7">
        <v>250</v>
      </c>
      <c r="J51" s="7">
        <f t="shared" si="1"/>
        <v>700</v>
      </c>
    </row>
    <row r="52" spans="1:10" ht="14.25" customHeight="1">
      <c r="A52" s="6" t="s">
        <v>107</v>
      </c>
      <c r="B52" s="6" t="s">
        <v>108</v>
      </c>
      <c r="C52" s="7">
        <v>4000</v>
      </c>
      <c r="D52" s="7">
        <v>0</v>
      </c>
      <c r="E52" s="7">
        <v>0</v>
      </c>
      <c r="F52" s="7">
        <v>0</v>
      </c>
      <c r="G52" s="7">
        <v>5000</v>
      </c>
      <c r="H52" s="7">
        <v>0</v>
      </c>
      <c r="I52" s="7">
        <v>1000</v>
      </c>
      <c r="J52" s="7">
        <f t="shared" si="1"/>
        <v>10000</v>
      </c>
    </row>
    <row r="53" spans="1:10" ht="14.25" customHeight="1">
      <c r="A53" s="6" t="s">
        <v>109</v>
      </c>
      <c r="B53" s="6" t="s">
        <v>110</v>
      </c>
      <c r="C53" s="7">
        <v>100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f t="shared" si="1"/>
        <v>100</v>
      </c>
    </row>
    <row r="54" spans="1:10" ht="14.25" customHeight="1">
      <c r="A54" s="6" t="s">
        <v>111</v>
      </c>
      <c r="B54" s="6" t="s">
        <v>112</v>
      </c>
      <c r="C54" s="7">
        <v>5000</v>
      </c>
      <c r="D54" s="7">
        <v>0</v>
      </c>
      <c r="E54" s="7">
        <v>0</v>
      </c>
      <c r="F54" s="7">
        <v>0</v>
      </c>
      <c r="G54" s="7">
        <v>0</v>
      </c>
      <c r="H54" s="7">
        <v>5000</v>
      </c>
      <c r="I54" s="7">
        <v>26600</v>
      </c>
      <c r="J54" s="7">
        <f t="shared" si="1"/>
        <v>36600</v>
      </c>
    </row>
    <row r="55" spans="1:10" ht="14.25" customHeight="1">
      <c r="A55" s="6" t="s">
        <v>113</v>
      </c>
      <c r="B55" s="6" t="s">
        <v>114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5000</v>
      </c>
      <c r="I55" s="7">
        <v>0</v>
      </c>
      <c r="J55" s="7">
        <f t="shared" si="1"/>
        <v>5000</v>
      </c>
    </row>
    <row r="56" spans="1:10" ht="14.25" customHeight="1">
      <c r="A56" s="6" t="s">
        <v>115</v>
      </c>
      <c r="B56" s="6" t="s">
        <v>116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18000</v>
      </c>
      <c r="I56" s="7">
        <v>0</v>
      </c>
      <c r="J56" s="7">
        <f t="shared" si="1"/>
        <v>18000</v>
      </c>
    </row>
    <row r="57" spans="1:10" ht="14.25" customHeight="1">
      <c r="A57" s="6" t="s">
        <v>117</v>
      </c>
      <c r="B57" s="6" t="s">
        <v>118</v>
      </c>
      <c r="C57" s="7">
        <v>500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f t="shared" si="1"/>
        <v>500</v>
      </c>
    </row>
    <row r="58" spans="1:10" ht="14.25" customHeight="1">
      <c r="A58" s="6" t="s">
        <v>119</v>
      </c>
      <c r="B58" s="6" t="s">
        <v>120</v>
      </c>
      <c r="C58" s="7">
        <v>0</v>
      </c>
      <c r="D58" s="7">
        <v>0</v>
      </c>
      <c r="E58" s="7">
        <v>0</v>
      </c>
      <c r="F58" s="7">
        <v>0</v>
      </c>
      <c r="G58" s="7">
        <v>2500</v>
      </c>
      <c r="H58" s="7">
        <v>1400</v>
      </c>
      <c r="I58" s="7">
        <v>0</v>
      </c>
      <c r="J58" s="7">
        <f t="shared" si="1"/>
        <v>3900</v>
      </c>
    </row>
    <row r="59" spans="1:10" s="12" customFormat="1" ht="12.75" customHeight="1">
      <c r="A59" s="9"/>
      <c r="B59" s="4" t="s">
        <v>121</v>
      </c>
      <c r="C59" s="11">
        <f>SUM(C19:C58)</f>
        <v>135500</v>
      </c>
      <c r="D59" s="11">
        <f>SUM(D19:D58)</f>
        <v>0</v>
      </c>
      <c r="E59" s="11">
        <f>SUM(E19:E58)</f>
        <v>0</v>
      </c>
      <c r="F59" s="11">
        <f>SUM(F19:F58)</f>
        <v>30350</v>
      </c>
      <c r="G59" s="11">
        <f>SUM(G19:G58)</f>
        <v>2864800</v>
      </c>
      <c r="H59" s="11">
        <f>SUM(H19:H58)</f>
        <v>512450</v>
      </c>
      <c r="I59" s="11">
        <f>SUM(I19:I58)</f>
        <v>38500</v>
      </c>
      <c r="J59" s="11">
        <f>SUM(J19:J58)</f>
        <v>3581600</v>
      </c>
    </row>
    <row r="60" spans="1:10" ht="14.25" customHeight="1">
      <c r="A60" s="5"/>
      <c r="B60" s="4"/>
      <c r="C60" s="7"/>
      <c r="D60" s="7"/>
      <c r="E60" s="7"/>
      <c r="F60" s="7"/>
      <c r="G60" s="7"/>
      <c r="H60" s="7"/>
      <c r="I60" s="7"/>
      <c r="J60" s="7"/>
    </row>
    <row r="61" spans="1:10" ht="14.25" customHeight="1">
      <c r="A61" s="3" t="s">
        <v>122</v>
      </c>
      <c r="B61" s="4" t="s">
        <v>123</v>
      </c>
      <c r="C61" s="7"/>
      <c r="D61" s="7"/>
      <c r="E61" s="7"/>
      <c r="F61" s="7"/>
      <c r="G61" s="7"/>
      <c r="H61" s="7"/>
      <c r="I61" s="7"/>
      <c r="J61" s="7"/>
    </row>
    <row r="62" spans="1:10" ht="14.25" customHeight="1">
      <c r="A62" s="6" t="s">
        <v>124</v>
      </c>
      <c r="B62" s="6" t="s">
        <v>125</v>
      </c>
      <c r="C62" s="7">
        <v>0</v>
      </c>
      <c r="D62" s="7">
        <v>0</v>
      </c>
      <c r="E62" s="7">
        <v>0</v>
      </c>
      <c r="F62" s="7">
        <v>0</v>
      </c>
      <c r="G62" s="7">
        <v>2600</v>
      </c>
      <c r="H62" s="7">
        <v>600</v>
      </c>
      <c r="I62" s="7">
        <v>0</v>
      </c>
      <c r="J62" s="7">
        <f aca="true" t="shared" si="2" ref="J62:J68">SUM(C62:I62)</f>
        <v>3200</v>
      </c>
    </row>
    <row r="63" spans="1:10" ht="14.25" customHeight="1">
      <c r="A63" s="6" t="s">
        <v>126</v>
      </c>
      <c r="B63" s="6" t="s">
        <v>127</v>
      </c>
      <c r="C63" s="7">
        <v>6000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f t="shared" si="2"/>
        <v>6000</v>
      </c>
    </row>
    <row r="64" spans="1:10" ht="14.25" customHeight="1">
      <c r="A64" s="6"/>
      <c r="B64" s="6" t="s">
        <v>128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60</v>
      </c>
      <c r="I64" s="7">
        <v>0</v>
      </c>
      <c r="J64" s="7">
        <f t="shared" si="2"/>
        <v>60</v>
      </c>
    </row>
    <row r="65" spans="1:10" ht="14.25" customHeight="1">
      <c r="A65" s="6"/>
      <c r="B65" s="6" t="s">
        <v>129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1200</v>
      </c>
      <c r="I65" s="7">
        <v>0</v>
      </c>
      <c r="J65" s="7">
        <f t="shared" si="2"/>
        <v>1200</v>
      </c>
    </row>
    <row r="66" spans="1:10" ht="14.25" customHeight="1">
      <c r="A66" s="6"/>
      <c r="B66" s="6" t="s">
        <v>130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18500</v>
      </c>
      <c r="I66" s="7">
        <v>0</v>
      </c>
      <c r="J66" s="7">
        <f t="shared" si="2"/>
        <v>18500</v>
      </c>
    </row>
    <row r="67" spans="1:10" ht="14.25" customHeight="1">
      <c r="A67" s="6" t="s">
        <v>131</v>
      </c>
      <c r="B67" s="6" t="s">
        <v>132</v>
      </c>
      <c r="C67" s="7">
        <v>0</v>
      </c>
      <c r="D67" s="7">
        <v>0</v>
      </c>
      <c r="E67" s="7">
        <v>0</v>
      </c>
      <c r="F67" s="7">
        <v>30000</v>
      </c>
      <c r="G67" s="7">
        <v>190000</v>
      </c>
      <c r="H67" s="7">
        <v>0</v>
      </c>
      <c r="I67" s="7">
        <v>0</v>
      </c>
      <c r="J67" s="7">
        <f t="shared" si="2"/>
        <v>220000</v>
      </c>
    </row>
    <row r="68" spans="1:10" ht="14.25" customHeight="1">
      <c r="A68" s="6" t="s">
        <v>133</v>
      </c>
      <c r="B68" s="6" t="s">
        <v>134</v>
      </c>
      <c r="C68" s="7">
        <v>0</v>
      </c>
      <c r="D68" s="7">
        <v>0</v>
      </c>
      <c r="E68" s="7">
        <v>0</v>
      </c>
      <c r="F68" s="7">
        <v>1200</v>
      </c>
      <c r="G68" s="7">
        <v>14000</v>
      </c>
      <c r="H68" s="7">
        <v>0</v>
      </c>
      <c r="I68" s="7">
        <v>0</v>
      </c>
      <c r="J68" s="7">
        <f t="shared" si="2"/>
        <v>15200</v>
      </c>
    </row>
    <row r="69" spans="1:10" s="12" customFormat="1" ht="12.75" customHeight="1">
      <c r="A69" s="9"/>
      <c r="B69" s="10" t="s">
        <v>135</v>
      </c>
      <c r="C69" s="11">
        <f>SUM(C62:C68)</f>
        <v>6000</v>
      </c>
      <c r="D69" s="11">
        <f>SUM(D62:D68)</f>
        <v>0</v>
      </c>
      <c r="E69" s="11">
        <f>SUM(E62:E68)</f>
        <v>0</v>
      </c>
      <c r="F69" s="11">
        <f>SUM(F62:F68)</f>
        <v>31200</v>
      </c>
      <c r="G69" s="11">
        <f>SUM(G62:G68)</f>
        <v>206600</v>
      </c>
      <c r="H69" s="11">
        <f>SUM(H62:H68)</f>
        <v>20360</v>
      </c>
      <c r="I69" s="11">
        <f>SUM(I62:I68)</f>
        <v>0</v>
      </c>
      <c r="J69" s="11">
        <f>SUM(J62:J68)</f>
        <v>264160</v>
      </c>
    </row>
    <row r="70" spans="1:10" ht="14.25" customHeight="1">
      <c r="A70" s="5"/>
      <c r="B70" s="10"/>
      <c r="C70" s="7"/>
      <c r="D70" s="7"/>
      <c r="E70" s="7"/>
      <c r="F70" s="7"/>
      <c r="G70" s="7"/>
      <c r="H70" s="7"/>
      <c r="I70" s="7"/>
      <c r="J70" s="7"/>
    </row>
    <row r="71" spans="1:10" ht="14.25" customHeight="1">
      <c r="A71" s="3" t="s">
        <v>136</v>
      </c>
      <c r="B71" s="4" t="s">
        <v>137</v>
      </c>
      <c r="C71" s="7"/>
      <c r="D71" s="7"/>
      <c r="E71" s="7"/>
      <c r="F71" s="7"/>
      <c r="G71" s="7"/>
      <c r="H71" s="7"/>
      <c r="I71" s="7"/>
      <c r="J71" s="7"/>
    </row>
    <row r="72" spans="1:10" ht="14.25" customHeight="1">
      <c r="A72" s="6" t="s">
        <v>138</v>
      </c>
      <c r="B72" s="6" t="s">
        <v>139</v>
      </c>
      <c r="C72" s="7">
        <v>0</v>
      </c>
      <c r="D72" s="7">
        <v>0</v>
      </c>
      <c r="E72" s="7">
        <v>0</v>
      </c>
      <c r="F72" s="7"/>
      <c r="G72" s="7">
        <v>0</v>
      </c>
      <c r="H72" s="7">
        <v>66000</v>
      </c>
      <c r="I72" s="7">
        <v>0</v>
      </c>
      <c r="J72" s="7">
        <f aca="true" t="shared" si="3" ref="J72:J77">SUM(C72:I72)</f>
        <v>66000</v>
      </c>
    </row>
    <row r="73" spans="1:10" ht="14.25" customHeight="1">
      <c r="A73" s="6" t="s">
        <v>140</v>
      </c>
      <c r="B73" s="6" t="s">
        <v>141</v>
      </c>
      <c r="C73" s="7">
        <v>0</v>
      </c>
      <c r="D73" s="7">
        <v>0</v>
      </c>
      <c r="E73" s="7">
        <v>0</v>
      </c>
      <c r="F73" s="7"/>
      <c r="G73" s="7">
        <v>0</v>
      </c>
      <c r="H73" s="7">
        <v>5000</v>
      </c>
      <c r="I73" s="7">
        <v>0</v>
      </c>
      <c r="J73" s="7">
        <f t="shared" si="3"/>
        <v>5000</v>
      </c>
    </row>
    <row r="74" spans="1:10" ht="14.25" customHeight="1">
      <c r="A74" s="6" t="s">
        <v>142</v>
      </c>
      <c r="B74" s="6" t="s">
        <v>143</v>
      </c>
      <c r="C74" s="7">
        <v>0</v>
      </c>
      <c r="D74" s="7">
        <v>0</v>
      </c>
      <c r="E74" s="7">
        <v>0</v>
      </c>
      <c r="F74" s="7"/>
      <c r="G74" s="7">
        <v>0</v>
      </c>
      <c r="H74" s="7">
        <v>10600</v>
      </c>
      <c r="I74" s="7">
        <v>0</v>
      </c>
      <c r="J74" s="7">
        <f t="shared" si="3"/>
        <v>10600</v>
      </c>
    </row>
    <row r="75" spans="1:10" ht="14.25" customHeight="1">
      <c r="A75" s="6" t="s">
        <v>144</v>
      </c>
      <c r="B75" s="6" t="s">
        <v>145</v>
      </c>
      <c r="C75" s="7">
        <v>0</v>
      </c>
      <c r="D75" s="7">
        <v>0</v>
      </c>
      <c r="E75" s="7">
        <v>0</v>
      </c>
      <c r="F75" s="7"/>
      <c r="G75" s="7">
        <v>0</v>
      </c>
      <c r="H75" s="7">
        <v>0</v>
      </c>
      <c r="I75" s="7">
        <v>0</v>
      </c>
      <c r="J75" s="7">
        <f t="shared" si="3"/>
        <v>0</v>
      </c>
    </row>
    <row r="76" spans="1:10" ht="14.25" customHeight="1">
      <c r="A76" s="6" t="s">
        <v>146</v>
      </c>
      <c r="B76" s="6" t="s">
        <v>147</v>
      </c>
      <c r="C76" s="7">
        <v>0</v>
      </c>
      <c r="D76" s="7">
        <v>0</v>
      </c>
      <c r="E76" s="7">
        <v>0</v>
      </c>
      <c r="F76" s="7"/>
      <c r="G76" s="7">
        <v>0</v>
      </c>
      <c r="H76" s="7">
        <v>150</v>
      </c>
      <c r="I76" s="7">
        <v>0</v>
      </c>
      <c r="J76" s="7">
        <f t="shared" si="3"/>
        <v>150</v>
      </c>
    </row>
    <row r="77" spans="1:10" ht="14.25" customHeight="1">
      <c r="A77" s="6" t="s">
        <v>148</v>
      </c>
      <c r="B77" s="6" t="s">
        <v>149</v>
      </c>
      <c r="C77" s="7">
        <v>0</v>
      </c>
      <c r="D77" s="7">
        <v>0</v>
      </c>
      <c r="E77" s="7">
        <v>0</v>
      </c>
      <c r="F77" s="7"/>
      <c r="G77" s="7">
        <v>0</v>
      </c>
      <c r="H77" s="7">
        <v>0</v>
      </c>
      <c r="I77" s="7">
        <v>0</v>
      </c>
      <c r="J77" s="7">
        <f t="shared" si="3"/>
        <v>0</v>
      </c>
    </row>
    <row r="78" spans="1:10" s="12" customFormat="1" ht="12.75" customHeight="1">
      <c r="A78" s="9"/>
      <c r="B78" s="4" t="s">
        <v>150</v>
      </c>
      <c r="C78" s="11">
        <f>SUM(C72:C77)</f>
        <v>0</v>
      </c>
      <c r="D78" s="11">
        <f>SUM(D72:D77)</f>
        <v>0</v>
      </c>
      <c r="E78" s="11">
        <f>SUM(E72:E77)</f>
        <v>0</v>
      </c>
      <c r="F78" s="11"/>
      <c r="G78" s="11">
        <f>SUM(G72:G77)</f>
        <v>0</v>
      </c>
      <c r="H78" s="11">
        <f>SUM(H72:H77)</f>
        <v>81750</v>
      </c>
      <c r="I78" s="11">
        <f>SUM(I72:I77)</f>
        <v>0</v>
      </c>
      <c r="J78" s="11">
        <f>SUM(J72:J77)</f>
        <v>81750</v>
      </c>
    </row>
    <row r="79" spans="1:10" ht="14.25" customHeight="1">
      <c r="A79" s="5"/>
      <c r="B79" s="4"/>
      <c r="C79" s="7"/>
      <c r="D79" s="7"/>
      <c r="E79" s="7"/>
      <c r="F79" s="7"/>
      <c r="G79" s="7"/>
      <c r="H79" s="7"/>
      <c r="I79" s="7"/>
      <c r="J79" s="7"/>
    </row>
    <row r="80" spans="1:10" ht="14.25" customHeight="1">
      <c r="A80" s="3" t="s">
        <v>151</v>
      </c>
      <c r="B80" s="4" t="s">
        <v>152</v>
      </c>
      <c r="C80" s="7"/>
      <c r="D80" s="7"/>
      <c r="E80" s="7"/>
      <c r="F80" s="7"/>
      <c r="G80" s="7"/>
      <c r="H80" s="7"/>
      <c r="I80" s="7"/>
      <c r="J80" s="7"/>
    </row>
    <row r="81" spans="1:10" ht="14.25" customHeight="1">
      <c r="A81" s="6" t="s">
        <v>153</v>
      </c>
      <c r="B81" s="6" t="s">
        <v>154</v>
      </c>
      <c r="C81" s="7">
        <v>0</v>
      </c>
      <c r="D81" s="7">
        <v>0</v>
      </c>
      <c r="E81" s="7">
        <v>0</v>
      </c>
      <c r="F81" s="7"/>
      <c r="G81" s="7">
        <v>0</v>
      </c>
      <c r="H81" s="7">
        <v>2600</v>
      </c>
      <c r="I81" s="7">
        <v>0</v>
      </c>
      <c r="J81" s="7">
        <f aca="true" t="shared" si="4" ref="J81:J84">SUM(C81:I81)</f>
        <v>2600</v>
      </c>
    </row>
    <row r="82" spans="1:10" ht="14.25" customHeight="1">
      <c r="A82" s="6"/>
      <c r="B82" s="6" t="s">
        <v>155</v>
      </c>
      <c r="C82" s="7"/>
      <c r="D82" s="7"/>
      <c r="E82" s="7"/>
      <c r="F82" s="7"/>
      <c r="G82" s="7">
        <v>3700</v>
      </c>
      <c r="H82" s="7"/>
      <c r="I82" s="7"/>
      <c r="J82" s="7">
        <f t="shared" si="4"/>
        <v>3700</v>
      </c>
    </row>
    <row r="83" spans="1:10" ht="14.25" customHeight="1">
      <c r="A83" s="6" t="s">
        <v>156</v>
      </c>
      <c r="B83" s="6" t="s">
        <v>157</v>
      </c>
      <c r="C83" s="7">
        <v>0</v>
      </c>
      <c r="D83" s="7">
        <v>0</v>
      </c>
      <c r="E83" s="7">
        <v>122000</v>
      </c>
      <c r="F83" s="7"/>
      <c r="G83" s="7">
        <v>0</v>
      </c>
      <c r="H83" s="7">
        <v>0</v>
      </c>
      <c r="I83" s="7">
        <v>0</v>
      </c>
      <c r="J83" s="7">
        <f t="shared" si="4"/>
        <v>122000</v>
      </c>
    </row>
    <row r="84" spans="1:10" ht="14.25" customHeight="1">
      <c r="A84" s="6" t="s">
        <v>158</v>
      </c>
      <c r="B84" s="6" t="s">
        <v>159</v>
      </c>
      <c r="C84" s="7">
        <v>0</v>
      </c>
      <c r="D84" s="7">
        <v>0</v>
      </c>
      <c r="E84" s="7">
        <v>0</v>
      </c>
      <c r="F84" s="7"/>
      <c r="G84" s="7">
        <v>0</v>
      </c>
      <c r="H84" s="7">
        <v>400</v>
      </c>
      <c r="I84" s="7">
        <v>0</v>
      </c>
      <c r="J84" s="7">
        <f t="shared" si="4"/>
        <v>400</v>
      </c>
    </row>
    <row r="85" spans="1:10" s="12" customFormat="1" ht="12.75" customHeight="1">
      <c r="A85" s="9"/>
      <c r="B85" s="4" t="s">
        <v>160</v>
      </c>
      <c r="C85" s="11">
        <f>SUM(C81:C84)</f>
        <v>0</v>
      </c>
      <c r="D85" s="11">
        <f>SUM(D81:D84)</f>
        <v>0</v>
      </c>
      <c r="E85" s="11">
        <f>SUM(E81:E84)</f>
        <v>122000</v>
      </c>
      <c r="F85" s="11">
        <f>SUM(F81:F84)</f>
        <v>0</v>
      </c>
      <c r="G85" s="11">
        <f>SUM(G81:G84)</f>
        <v>3700</v>
      </c>
      <c r="H85" s="11">
        <f>SUM(H81:H84)</f>
        <v>3000</v>
      </c>
      <c r="I85" s="11">
        <f>SUM(I81:I84)</f>
        <v>0</v>
      </c>
      <c r="J85" s="11">
        <f>SUM(J81:J84)</f>
        <v>128700</v>
      </c>
    </row>
    <row r="86" spans="1:10" ht="14.25" customHeight="1">
      <c r="A86" s="5"/>
      <c r="B86" s="4"/>
      <c r="C86" s="7"/>
      <c r="D86" s="7"/>
      <c r="E86" s="7"/>
      <c r="F86" s="7"/>
      <c r="G86" s="7"/>
      <c r="H86" s="7"/>
      <c r="I86" s="7"/>
      <c r="J86" s="7"/>
    </row>
    <row r="87" spans="1:10" ht="14.25" customHeight="1">
      <c r="A87" s="3" t="s">
        <v>161</v>
      </c>
      <c r="B87" s="4" t="s">
        <v>162</v>
      </c>
      <c r="C87" s="7"/>
      <c r="D87" s="7"/>
      <c r="E87" s="7"/>
      <c r="F87" s="7"/>
      <c r="G87" s="7"/>
      <c r="H87" s="7"/>
      <c r="I87" s="7"/>
      <c r="J87" s="7"/>
    </row>
    <row r="88" spans="1:10" ht="14.25" customHeight="1">
      <c r="A88" s="6" t="s">
        <v>163</v>
      </c>
      <c r="B88" s="6" t="s">
        <v>164</v>
      </c>
      <c r="C88" s="7">
        <v>136000</v>
      </c>
      <c r="D88" s="7">
        <v>0</v>
      </c>
      <c r="E88" s="7">
        <v>0</v>
      </c>
      <c r="F88" s="7"/>
      <c r="G88" s="7">
        <v>0</v>
      </c>
      <c r="H88" s="7">
        <v>0</v>
      </c>
      <c r="I88" s="7">
        <v>0</v>
      </c>
      <c r="J88" s="7">
        <f aca="true" t="shared" si="5" ref="J88:J96">SUM(C88:I88)</f>
        <v>136000</v>
      </c>
    </row>
    <row r="89" spans="1:10" ht="14.25" customHeight="1">
      <c r="A89" s="6" t="s">
        <v>165</v>
      </c>
      <c r="B89" s="6" t="s">
        <v>166</v>
      </c>
      <c r="C89" s="7">
        <v>0</v>
      </c>
      <c r="D89" s="7">
        <v>0</v>
      </c>
      <c r="E89" s="7">
        <v>0</v>
      </c>
      <c r="F89" s="7"/>
      <c r="G89" s="7">
        <v>0</v>
      </c>
      <c r="H89" s="7">
        <v>0</v>
      </c>
      <c r="I89" s="7">
        <v>0</v>
      </c>
      <c r="J89" s="7">
        <f t="shared" si="5"/>
        <v>0</v>
      </c>
    </row>
    <row r="90" spans="1:10" ht="14.25" customHeight="1">
      <c r="A90" s="6" t="s">
        <v>167</v>
      </c>
      <c r="B90" s="6" t="s">
        <v>168</v>
      </c>
      <c r="C90" s="7">
        <v>15500</v>
      </c>
      <c r="D90" s="7">
        <v>0</v>
      </c>
      <c r="E90" s="7">
        <v>0</v>
      </c>
      <c r="F90" s="7"/>
      <c r="G90" s="7">
        <v>65500</v>
      </c>
      <c r="H90" s="7">
        <v>500</v>
      </c>
      <c r="I90" s="7">
        <v>0</v>
      </c>
      <c r="J90" s="7">
        <f t="shared" si="5"/>
        <v>81500</v>
      </c>
    </row>
    <row r="91" spans="1:10" ht="14.25" customHeight="1">
      <c r="A91" s="6" t="s">
        <v>169</v>
      </c>
      <c r="B91" s="6" t="s">
        <v>170</v>
      </c>
      <c r="C91" s="7">
        <f>+3800+500</f>
        <v>4300</v>
      </c>
      <c r="D91" s="7">
        <v>0</v>
      </c>
      <c r="E91" s="7">
        <v>200</v>
      </c>
      <c r="F91" s="7"/>
      <c r="G91" s="7">
        <v>3600</v>
      </c>
      <c r="H91" s="7">
        <v>1200</v>
      </c>
      <c r="I91" s="7">
        <v>0</v>
      </c>
      <c r="J91" s="7">
        <f t="shared" si="5"/>
        <v>9300</v>
      </c>
    </row>
    <row r="92" spans="1:10" ht="14.25" customHeight="1">
      <c r="A92" s="6" t="s">
        <v>171</v>
      </c>
      <c r="B92" s="6" t="s">
        <v>172</v>
      </c>
      <c r="C92" s="7">
        <v>0</v>
      </c>
      <c r="D92" s="7">
        <v>150</v>
      </c>
      <c r="E92" s="7">
        <v>450</v>
      </c>
      <c r="F92" s="7">
        <v>0</v>
      </c>
      <c r="G92" s="7">
        <v>7300</v>
      </c>
      <c r="H92" s="7">
        <v>1100</v>
      </c>
      <c r="I92" s="7">
        <v>0</v>
      </c>
      <c r="J92" s="7">
        <f t="shared" si="5"/>
        <v>9000</v>
      </c>
    </row>
    <row r="93" spans="1:10" ht="14.25" customHeight="1">
      <c r="A93" s="6" t="s">
        <v>173</v>
      </c>
      <c r="B93" s="6" t="s">
        <v>174</v>
      </c>
      <c r="C93" s="7">
        <v>0</v>
      </c>
      <c r="D93" s="7">
        <v>0</v>
      </c>
      <c r="E93" s="7">
        <v>350</v>
      </c>
      <c r="F93" s="7"/>
      <c r="G93" s="7">
        <v>12500</v>
      </c>
      <c r="H93" s="7">
        <v>1000</v>
      </c>
      <c r="I93" s="7">
        <v>0</v>
      </c>
      <c r="J93" s="7">
        <f t="shared" si="5"/>
        <v>13850</v>
      </c>
    </row>
    <row r="94" spans="1:10" ht="14.25" customHeight="1">
      <c r="A94" s="6" t="s">
        <v>175</v>
      </c>
      <c r="B94" s="6" t="s">
        <v>176</v>
      </c>
      <c r="C94" s="7">
        <v>0</v>
      </c>
      <c r="D94" s="7">
        <v>0</v>
      </c>
      <c r="E94" s="7">
        <v>0</v>
      </c>
      <c r="F94" s="7"/>
      <c r="G94" s="7">
        <v>1000</v>
      </c>
      <c r="H94" s="7">
        <f>+5800+1900+200</f>
        <v>7900</v>
      </c>
      <c r="I94" s="7">
        <v>0</v>
      </c>
      <c r="J94" s="7">
        <f t="shared" si="5"/>
        <v>8900</v>
      </c>
    </row>
    <row r="95" spans="1:10" ht="14.25" customHeight="1">
      <c r="A95" s="6"/>
      <c r="B95" s="6" t="s">
        <v>177</v>
      </c>
      <c r="C95" s="7"/>
      <c r="D95" s="7"/>
      <c r="E95" s="7"/>
      <c r="F95" s="7">
        <v>500</v>
      </c>
      <c r="G95" s="7">
        <v>1500</v>
      </c>
      <c r="H95" s="7"/>
      <c r="I95" s="7"/>
      <c r="J95" s="7">
        <f t="shared" si="5"/>
        <v>2000</v>
      </c>
    </row>
    <row r="96" spans="1:10" ht="14.25" customHeight="1">
      <c r="A96" s="6" t="s">
        <v>178</v>
      </c>
      <c r="B96" s="6" t="s">
        <v>179</v>
      </c>
      <c r="C96" s="7">
        <v>3500</v>
      </c>
      <c r="D96" s="7">
        <v>0</v>
      </c>
      <c r="E96" s="7">
        <v>0</v>
      </c>
      <c r="F96" s="7"/>
      <c r="G96" s="7">
        <v>28500</v>
      </c>
      <c r="H96" s="7">
        <v>7750</v>
      </c>
      <c r="I96" s="7">
        <v>500</v>
      </c>
      <c r="J96" s="7">
        <f t="shared" si="5"/>
        <v>40250</v>
      </c>
    </row>
    <row r="97" spans="1:10" s="12" customFormat="1" ht="12.75" customHeight="1">
      <c r="A97" s="9"/>
      <c r="B97" s="10" t="s">
        <v>180</v>
      </c>
      <c r="C97" s="11">
        <f>SUM(C88:C96)</f>
        <v>159300</v>
      </c>
      <c r="D97" s="11">
        <f>SUM(D88:D96)</f>
        <v>150</v>
      </c>
      <c r="E97" s="11">
        <f>SUM(E88:E96)</f>
        <v>1000</v>
      </c>
      <c r="F97" s="11">
        <f>SUM(F88:F96)</f>
        <v>500</v>
      </c>
      <c r="G97" s="11">
        <f>SUM(G88:G96)</f>
        <v>119900</v>
      </c>
      <c r="H97" s="11">
        <f>SUM(H88:H96)</f>
        <v>19450</v>
      </c>
      <c r="I97" s="11">
        <f>SUM(I88:I96)</f>
        <v>500</v>
      </c>
      <c r="J97" s="11">
        <f>SUM(J88:J96)</f>
        <v>300800</v>
      </c>
    </row>
    <row r="98" spans="1:10" ht="14.25" customHeight="1">
      <c r="A98" s="5"/>
      <c r="B98" s="10"/>
      <c r="C98" s="7"/>
      <c r="D98" s="7"/>
      <c r="E98" s="7"/>
      <c r="F98" s="7"/>
      <c r="G98" s="7"/>
      <c r="H98" s="7"/>
      <c r="I98" s="7"/>
      <c r="J98" s="7"/>
    </row>
    <row r="99" spans="1:10" ht="14.25" customHeight="1">
      <c r="A99" s="3" t="s">
        <v>181</v>
      </c>
      <c r="B99" s="4" t="s">
        <v>182</v>
      </c>
      <c r="C99" s="7"/>
      <c r="D99" s="7"/>
      <c r="E99" s="7"/>
      <c r="F99" s="7"/>
      <c r="G99" s="7"/>
      <c r="H99" s="7"/>
      <c r="I99" s="7"/>
      <c r="J99" s="7"/>
    </row>
    <row r="100" spans="1:10" ht="14.25" customHeight="1">
      <c r="A100" s="6" t="s">
        <v>183</v>
      </c>
      <c r="B100" s="6" t="s">
        <v>184</v>
      </c>
      <c r="C100" s="7">
        <v>1100</v>
      </c>
      <c r="D100" s="7">
        <v>0</v>
      </c>
      <c r="E100" s="7">
        <v>0</v>
      </c>
      <c r="F100" s="7"/>
      <c r="G100" s="7">
        <v>2000</v>
      </c>
      <c r="H100" s="7">
        <v>20000</v>
      </c>
      <c r="I100" s="7">
        <v>0</v>
      </c>
      <c r="J100" s="7">
        <f>SUM(C100:I100)</f>
        <v>23100</v>
      </c>
    </row>
    <row r="101" spans="1:10" s="12" customFormat="1" ht="12.75" customHeight="1">
      <c r="A101" s="9"/>
      <c r="B101" s="10" t="s">
        <v>185</v>
      </c>
      <c r="C101" s="11">
        <f>SUM(C100)</f>
        <v>1100</v>
      </c>
      <c r="D101" s="11">
        <f>SUM(D100)</f>
        <v>0</v>
      </c>
      <c r="E101" s="11">
        <f>SUM(E100)</f>
        <v>0</v>
      </c>
      <c r="F101" s="11">
        <f>SUM(F100)</f>
        <v>0</v>
      </c>
      <c r="G101" s="11">
        <f>SUM(G100)</f>
        <v>2000</v>
      </c>
      <c r="H101" s="11">
        <f>SUM(H100)</f>
        <v>20000</v>
      </c>
      <c r="I101" s="11">
        <f>SUM(I100)</f>
        <v>0</v>
      </c>
      <c r="J101" s="11">
        <f>SUM(J100)</f>
        <v>23100</v>
      </c>
    </row>
    <row r="102" spans="1:10" ht="14.25" customHeight="1">
      <c r="A102" s="5"/>
      <c r="B102" s="10"/>
      <c r="C102" s="7"/>
      <c r="D102" s="7"/>
      <c r="E102" s="7"/>
      <c r="F102" s="7"/>
      <c r="G102" s="7"/>
      <c r="H102" s="7"/>
      <c r="I102" s="7"/>
      <c r="J102" s="7"/>
    </row>
    <row r="103" spans="1:10" ht="14.25" customHeight="1">
      <c r="A103" s="3" t="s">
        <v>186</v>
      </c>
      <c r="B103" s="4" t="s">
        <v>187</v>
      </c>
      <c r="C103" s="7"/>
      <c r="D103" s="7"/>
      <c r="E103" s="7"/>
      <c r="F103" s="7"/>
      <c r="G103" s="7"/>
      <c r="H103" s="7"/>
      <c r="I103" s="7"/>
      <c r="J103" s="7"/>
    </row>
    <row r="104" spans="1:10" ht="14.25" customHeight="1">
      <c r="A104" s="6" t="s">
        <v>188</v>
      </c>
      <c r="B104" s="6" t="s">
        <v>189</v>
      </c>
      <c r="C104" s="7">
        <v>1000</v>
      </c>
      <c r="D104" s="7">
        <v>0</v>
      </c>
      <c r="E104" s="7">
        <v>0</v>
      </c>
      <c r="F104" s="7">
        <v>0</v>
      </c>
      <c r="G104" s="7">
        <v>2000</v>
      </c>
      <c r="H104" s="7">
        <v>1000</v>
      </c>
      <c r="I104" s="7">
        <v>0</v>
      </c>
      <c r="J104" s="7">
        <f aca="true" t="shared" si="6" ref="J104:J119">SUM(C104:I104)</f>
        <v>4000</v>
      </c>
    </row>
    <row r="105" spans="1:10" ht="14.25" customHeight="1">
      <c r="A105" s="6" t="s">
        <v>190</v>
      </c>
      <c r="B105" s="6" t="s">
        <v>191</v>
      </c>
      <c r="C105" s="7">
        <v>117300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f t="shared" si="6"/>
        <v>117300</v>
      </c>
    </row>
    <row r="106" spans="1:10" ht="14.25" customHeight="1">
      <c r="A106" s="6" t="s">
        <v>192</v>
      </c>
      <c r="B106" s="6" t="s">
        <v>193</v>
      </c>
      <c r="C106" s="7">
        <v>1000</v>
      </c>
      <c r="D106" s="7">
        <v>0</v>
      </c>
      <c r="E106" s="7">
        <v>0</v>
      </c>
      <c r="F106" s="7">
        <v>0</v>
      </c>
      <c r="G106" s="7">
        <v>0</v>
      </c>
      <c r="H106" s="7">
        <v>250</v>
      </c>
      <c r="I106" s="7">
        <v>0</v>
      </c>
      <c r="J106" s="7">
        <f t="shared" si="6"/>
        <v>1250</v>
      </c>
    </row>
    <row r="107" spans="1:10" ht="14.25" customHeight="1">
      <c r="A107" s="6" t="s">
        <v>194</v>
      </c>
      <c r="B107" s="6" t="s">
        <v>195</v>
      </c>
      <c r="C107" s="7">
        <v>0</v>
      </c>
      <c r="D107" s="7">
        <v>0</v>
      </c>
      <c r="E107" s="7">
        <v>0</v>
      </c>
      <c r="F107" s="7">
        <v>0</v>
      </c>
      <c r="G107" s="7">
        <v>13000</v>
      </c>
      <c r="H107" s="7">
        <v>1500</v>
      </c>
      <c r="I107" s="7">
        <v>3600</v>
      </c>
      <c r="J107" s="7">
        <f t="shared" si="6"/>
        <v>18100</v>
      </c>
    </row>
    <row r="108" spans="1:10" ht="14.25" customHeight="1">
      <c r="A108" s="6" t="s">
        <v>196</v>
      </c>
      <c r="B108" s="6" t="s">
        <v>197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500</v>
      </c>
      <c r="I108" s="7">
        <v>0</v>
      </c>
      <c r="J108" s="7">
        <f t="shared" si="6"/>
        <v>500</v>
      </c>
    </row>
    <row r="109" spans="1:10" ht="14.25" customHeight="1">
      <c r="A109" s="6" t="s">
        <v>198</v>
      </c>
      <c r="B109" s="6" t="s">
        <v>199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300</v>
      </c>
      <c r="I109" s="7">
        <v>0</v>
      </c>
      <c r="J109" s="7">
        <f t="shared" si="6"/>
        <v>300</v>
      </c>
    </row>
    <row r="110" spans="1:10" ht="14.25" customHeight="1">
      <c r="A110" s="6" t="s">
        <v>200</v>
      </c>
      <c r="B110" s="6" t="s">
        <v>201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500</v>
      </c>
      <c r="I110" s="7">
        <v>0</v>
      </c>
      <c r="J110" s="7">
        <f t="shared" si="6"/>
        <v>500</v>
      </c>
    </row>
    <row r="111" spans="1:10" ht="14.25" customHeight="1">
      <c r="A111" s="6" t="s">
        <v>202</v>
      </c>
      <c r="B111" s="6" t="s">
        <v>203</v>
      </c>
      <c r="C111" s="7">
        <v>500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f t="shared" si="6"/>
        <v>500</v>
      </c>
    </row>
    <row r="112" spans="1:10" ht="14.25" customHeight="1">
      <c r="A112" s="6" t="s">
        <v>204</v>
      </c>
      <c r="B112" s="6" t="s">
        <v>205</v>
      </c>
      <c r="C112" s="7">
        <v>100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f t="shared" si="6"/>
        <v>100</v>
      </c>
    </row>
    <row r="113" spans="1:10" ht="14.25" customHeight="1">
      <c r="A113" s="6" t="s">
        <v>206</v>
      </c>
      <c r="B113" s="6" t="s">
        <v>207</v>
      </c>
      <c r="C113" s="7">
        <v>0</v>
      </c>
      <c r="D113" s="7">
        <v>0</v>
      </c>
      <c r="E113" s="7">
        <v>0</v>
      </c>
      <c r="F113" s="7">
        <v>0</v>
      </c>
      <c r="G113" s="7">
        <v>250</v>
      </c>
      <c r="H113" s="7">
        <v>250</v>
      </c>
      <c r="I113" s="7">
        <v>0</v>
      </c>
      <c r="J113" s="7">
        <f t="shared" si="6"/>
        <v>500</v>
      </c>
    </row>
    <row r="114" spans="1:10" ht="14.25" customHeight="1">
      <c r="A114" s="6" t="s">
        <v>208</v>
      </c>
      <c r="B114" s="6" t="s">
        <v>209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1000</v>
      </c>
      <c r="I114" s="7">
        <v>0</v>
      </c>
      <c r="J114" s="7">
        <f t="shared" si="6"/>
        <v>1000</v>
      </c>
    </row>
    <row r="115" spans="1:10" ht="14.25" customHeight="1">
      <c r="A115" s="6" t="s">
        <v>210</v>
      </c>
      <c r="B115" s="6" t="s">
        <v>211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f t="shared" si="6"/>
        <v>0</v>
      </c>
    </row>
    <row r="116" spans="1:10" ht="14.25" customHeight="1">
      <c r="A116" s="6" t="s">
        <v>212</v>
      </c>
      <c r="B116" s="6" t="s">
        <v>213</v>
      </c>
      <c r="C116" s="7">
        <v>0</v>
      </c>
      <c r="D116" s="7">
        <v>0</v>
      </c>
      <c r="E116" s="7">
        <v>0</v>
      </c>
      <c r="F116" s="7">
        <v>0</v>
      </c>
      <c r="G116" s="7">
        <v>1500</v>
      </c>
      <c r="H116" s="7">
        <v>0</v>
      </c>
      <c r="I116" s="7">
        <v>0</v>
      </c>
      <c r="J116" s="7">
        <f t="shared" si="6"/>
        <v>1500</v>
      </c>
    </row>
    <row r="117" spans="1:10" ht="14.25" customHeight="1">
      <c r="A117" s="6" t="s">
        <v>214</v>
      </c>
      <c r="B117" s="6" t="s">
        <v>215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200</v>
      </c>
      <c r="I117" s="7">
        <v>0</v>
      </c>
      <c r="J117" s="7">
        <f t="shared" si="6"/>
        <v>200</v>
      </c>
    </row>
    <row r="118" spans="1:10" ht="14.25" customHeight="1">
      <c r="A118" s="6" t="s">
        <v>216</v>
      </c>
      <c r="B118" s="6" t="s">
        <v>217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f t="shared" si="6"/>
        <v>0</v>
      </c>
    </row>
    <row r="119" spans="1:10" ht="14.25" customHeight="1">
      <c r="A119" s="6" t="s">
        <v>218</v>
      </c>
      <c r="B119" s="6" t="s">
        <v>219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1000</v>
      </c>
      <c r="I119" s="7">
        <v>0</v>
      </c>
      <c r="J119" s="7">
        <f t="shared" si="6"/>
        <v>1000</v>
      </c>
    </row>
    <row r="120" spans="1:11" s="12" customFormat="1" ht="12.75" customHeight="1">
      <c r="A120" s="9"/>
      <c r="B120" s="4" t="s">
        <v>220</v>
      </c>
      <c r="C120" s="11">
        <f>SUM(C104:C119)</f>
        <v>119900</v>
      </c>
      <c r="D120" s="11">
        <f>SUM(D104:D119)</f>
        <v>0</v>
      </c>
      <c r="E120" s="11">
        <f>SUM(E104:E119)</f>
        <v>0</v>
      </c>
      <c r="F120" s="11">
        <f>SUM(F104:F119)</f>
        <v>0</v>
      </c>
      <c r="G120" s="11">
        <f>SUM(G104:G119)</f>
        <v>16750</v>
      </c>
      <c r="H120" s="11">
        <f>SUM(H104:H119)</f>
        <v>6500</v>
      </c>
      <c r="I120" s="11">
        <f>SUM(I104:I119)</f>
        <v>3600</v>
      </c>
      <c r="J120" s="11">
        <f>SUM(J104:J119)</f>
        <v>146750</v>
      </c>
      <c r="K120" s="13"/>
    </row>
    <row r="121" spans="1:10" ht="14.25" customHeight="1">
      <c r="A121" s="5"/>
      <c r="B121" s="4"/>
      <c r="C121" s="14"/>
      <c r="D121" s="14"/>
      <c r="E121" s="14"/>
      <c r="F121" s="14"/>
      <c r="G121" s="14"/>
      <c r="H121" s="14"/>
      <c r="I121" s="14"/>
      <c r="J121" s="14"/>
    </row>
    <row r="122" spans="1:10" ht="14.25" customHeight="1">
      <c r="A122" s="3" t="s">
        <v>221</v>
      </c>
      <c r="B122" s="4" t="s">
        <v>222</v>
      </c>
      <c r="C122" s="14"/>
      <c r="D122" s="14"/>
      <c r="E122" s="14"/>
      <c r="F122" s="14"/>
      <c r="G122" s="14"/>
      <c r="H122" s="14"/>
      <c r="I122" s="14"/>
      <c r="J122" s="14"/>
    </row>
    <row r="123" spans="1:10" ht="14.25" customHeight="1">
      <c r="A123" s="6" t="s">
        <v>223</v>
      </c>
      <c r="B123" s="6" t="s">
        <v>224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420000</v>
      </c>
      <c r="I123" s="7">
        <v>0</v>
      </c>
      <c r="J123" s="7">
        <f aca="true" t="shared" si="7" ref="J123:J127">SUM(C123:I123)</f>
        <v>420000</v>
      </c>
    </row>
    <row r="124" spans="1:10" ht="14.25" customHeight="1">
      <c r="A124" s="6" t="s">
        <v>225</v>
      </c>
      <c r="B124" s="6" t="s">
        <v>226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215000</v>
      </c>
      <c r="I124" s="7">
        <v>0</v>
      </c>
      <c r="J124" s="7">
        <f t="shared" si="7"/>
        <v>215000</v>
      </c>
    </row>
    <row r="125" spans="1:10" ht="14.25" customHeight="1">
      <c r="A125" s="6" t="s">
        <v>227</v>
      </c>
      <c r="B125" s="6" t="s">
        <v>228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35000</v>
      </c>
      <c r="I125" s="7">
        <v>0</v>
      </c>
      <c r="J125" s="7">
        <f t="shared" si="7"/>
        <v>35000</v>
      </c>
    </row>
    <row r="126" spans="1:10" ht="14.25" customHeight="1">
      <c r="A126" s="6"/>
      <c r="B126" s="6" t="s">
        <v>229</v>
      </c>
      <c r="C126" s="7">
        <v>0</v>
      </c>
      <c r="D126" s="7">
        <v>0</v>
      </c>
      <c r="E126" s="7">
        <v>0</v>
      </c>
      <c r="F126" s="7"/>
      <c r="G126" s="7">
        <v>0</v>
      </c>
      <c r="H126" s="7">
        <v>85000</v>
      </c>
      <c r="I126" s="7">
        <v>0</v>
      </c>
      <c r="J126" s="7">
        <f t="shared" si="7"/>
        <v>85000</v>
      </c>
    </row>
    <row r="127" spans="1:10" ht="14.25" customHeight="1">
      <c r="A127" s="6" t="s">
        <v>230</v>
      </c>
      <c r="B127" s="6" t="s">
        <v>231</v>
      </c>
      <c r="C127" s="7">
        <v>0</v>
      </c>
      <c r="D127" s="7">
        <v>0</v>
      </c>
      <c r="E127" s="7">
        <v>0</v>
      </c>
      <c r="F127" s="7"/>
      <c r="G127" s="7">
        <v>0</v>
      </c>
      <c r="H127" s="7">
        <v>500</v>
      </c>
      <c r="I127" s="7">
        <v>0</v>
      </c>
      <c r="J127" s="7">
        <f t="shared" si="7"/>
        <v>500</v>
      </c>
    </row>
    <row r="128" spans="1:10" s="12" customFormat="1" ht="12.75" customHeight="1">
      <c r="A128" s="9"/>
      <c r="B128" s="10" t="s">
        <v>232</v>
      </c>
      <c r="C128" s="11">
        <f>SUM(C123:C127)</f>
        <v>0</v>
      </c>
      <c r="D128" s="11">
        <f>SUM(D123:D127)</f>
        <v>0</v>
      </c>
      <c r="E128" s="11">
        <f>SUM(E123:E127)</f>
        <v>0</v>
      </c>
      <c r="F128" s="11"/>
      <c r="G128" s="11">
        <f>SUM(G123:G127)</f>
        <v>0</v>
      </c>
      <c r="H128" s="11">
        <f>SUM(H123:H127)</f>
        <v>755500</v>
      </c>
      <c r="I128" s="11">
        <f>SUM(I123:I127)</f>
        <v>0</v>
      </c>
      <c r="J128" s="11">
        <f>SUM(J123:J127)</f>
        <v>755500</v>
      </c>
    </row>
    <row r="129" spans="1:10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s="12" customFormat="1" ht="12.75" customHeight="1">
      <c r="A130" s="9"/>
      <c r="B130" s="4" t="s">
        <v>233</v>
      </c>
      <c r="C130" s="11">
        <f>+C16+C59+C69+C78+C85+C97+C101+C120+C128</f>
        <v>421800</v>
      </c>
      <c r="D130" s="11">
        <f>+D16+D59+D69+D78+D85+D97+D101+D120+D128</f>
        <v>150</v>
      </c>
      <c r="E130" s="11">
        <f>+E16+E59+E69+E78+E85+E97+E101+E120+E128</f>
        <v>123000</v>
      </c>
      <c r="F130" s="11"/>
      <c r="G130" s="11">
        <f>+G16+G59+G69+G78+G85+G97+G101+G120+G128</f>
        <v>3409950</v>
      </c>
      <c r="H130" s="11">
        <f>+H16+H59+H69+H78+H85+H97+H101+H120+H128</f>
        <v>1421760</v>
      </c>
      <c r="I130" s="11">
        <f>+I16+I59+I69+I78+I85+I97+I101+I120+I128</f>
        <v>44050</v>
      </c>
      <c r="J130" s="11">
        <f>+J16+J59+J69+J78+J85+J97+J101+J120+J128</f>
        <v>5491060</v>
      </c>
    </row>
    <row r="131" spans="1:10" ht="14.25" customHeight="1">
      <c r="A131" s="5"/>
      <c r="B131" s="4"/>
      <c r="C131" s="5"/>
      <c r="D131" s="5"/>
      <c r="E131" s="5"/>
      <c r="F131" s="5"/>
      <c r="G131" s="5"/>
      <c r="H131" s="5"/>
      <c r="I131" s="5"/>
      <c r="J131" s="5"/>
    </row>
    <row r="132" spans="1:10" ht="12.75" customHeight="1">
      <c r="A132" s="5"/>
      <c r="B132" s="4"/>
      <c r="C132" s="5"/>
      <c r="D132" s="5"/>
      <c r="E132" s="5"/>
      <c r="F132" s="5"/>
      <c r="G132" s="5"/>
      <c r="H132" s="5"/>
      <c r="I132" s="5"/>
      <c r="J132" s="5"/>
    </row>
    <row r="133" spans="1:10" ht="12.75" customHeight="1">
      <c r="A133" s="3" t="s">
        <v>234</v>
      </c>
      <c r="B133" s="4" t="s">
        <v>235</v>
      </c>
      <c r="C133" s="5"/>
      <c r="D133" s="5"/>
      <c r="E133" s="5"/>
      <c r="F133" s="5"/>
      <c r="G133" s="5"/>
      <c r="H133" s="5"/>
      <c r="I133" s="5"/>
      <c r="J133" s="5"/>
    </row>
    <row r="134" spans="1:10" ht="14.25" customHeight="1">
      <c r="A134" s="6" t="s">
        <v>236</v>
      </c>
      <c r="B134" s="6" t="s">
        <v>237</v>
      </c>
      <c r="C134" s="7">
        <v>0</v>
      </c>
      <c r="D134" s="7">
        <v>0</v>
      </c>
      <c r="E134" s="7">
        <v>0</v>
      </c>
      <c r="F134" s="7"/>
      <c r="G134" s="7">
        <v>0</v>
      </c>
      <c r="H134" s="7">
        <v>0</v>
      </c>
      <c r="I134" s="7">
        <v>0</v>
      </c>
      <c r="J134" s="7">
        <f aca="true" t="shared" si="8" ref="J134:J152">SUM(C134:I134)</f>
        <v>0</v>
      </c>
    </row>
    <row r="135" spans="1:10" ht="14.25" customHeight="1">
      <c r="A135" s="6"/>
      <c r="B135" s="6" t="s">
        <v>238</v>
      </c>
      <c r="C135" s="7">
        <v>0</v>
      </c>
      <c r="D135" s="7">
        <v>-42500</v>
      </c>
      <c r="E135" s="7">
        <v>0</v>
      </c>
      <c r="F135" s="7"/>
      <c r="G135" s="7">
        <v>-1450</v>
      </c>
      <c r="H135" s="7"/>
      <c r="I135" s="7"/>
      <c r="J135" s="7">
        <f t="shared" si="8"/>
        <v>-43950</v>
      </c>
    </row>
    <row r="136" spans="1:10" ht="14.25" customHeight="1">
      <c r="A136" s="6"/>
      <c r="B136" s="6" t="s">
        <v>239</v>
      </c>
      <c r="C136" s="7">
        <v>0</v>
      </c>
      <c r="D136" s="7">
        <v>0</v>
      </c>
      <c r="E136" s="7">
        <v>0</v>
      </c>
      <c r="F136" s="7"/>
      <c r="G136" s="7">
        <v>0</v>
      </c>
      <c r="H136" s="7">
        <v>0</v>
      </c>
      <c r="I136" s="7">
        <v>0</v>
      </c>
      <c r="J136" s="7">
        <f t="shared" si="8"/>
        <v>0</v>
      </c>
    </row>
    <row r="137" spans="1:10" ht="14.25" customHeight="1">
      <c r="A137" s="6"/>
      <c r="B137" s="6" t="s">
        <v>240</v>
      </c>
      <c r="C137" s="7">
        <v>0</v>
      </c>
      <c r="D137" s="7">
        <v>0</v>
      </c>
      <c r="E137" s="7">
        <v>0</v>
      </c>
      <c r="F137" s="7"/>
      <c r="G137" s="7">
        <v>0</v>
      </c>
      <c r="H137" s="7">
        <v>0</v>
      </c>
      <c r="I137" s="7">
        <v>0</v>
      </c>
      <c r="J137" s="7">
        <f t="shared" si="8"/>
        <v>0</v>
      </c>
    </row>
    <row r="138" spans="1:10" ht="14.25" customHeight="1">
      <c r="A138" s="6"/>
      <c r="B138" s="6" t="s">
        <v>241</v>
      </c>
      <c r="C138" s="7">
        <v>0</v>
      </c>
      <c r="D138" s="7">
        <v>0</v>
      </c>
      <c r="E138" s="7">
        <v>0</v>
      </c>
      <c r="F138" s="7"/>
      <c r="G138" s="7">
        <v>0</v>
      </c>
      <c r="H138" s="7">
        <v>0</v>
      </c>
      <c r="I138" s="7">
        <v>0</v>
      </c>
      <c r="J138" s="7">
        <f t="shared" si="8"/>
        <v>0</v>
      </c>
    </row>
    <row r="139" spans="1:10" ht="14.25" customHeight="1">
      <c r="A139" s="6" t="s">
        <v>242</v>
      </c>
      <c r="B139" s="6" t="s">
        <v>243</v>
      </c>
      <c r="C139" s="7">
        <v>0</v>
      </c>
      <c r="D139" s="7">
        <v>0</v>
      </c>
      <c r="E139" s="7">
        <v>0</v>
      </c>
      <c r="F139" s="7"/>
      <c r="G139" s="7">
        <v>0</v>
      </c>
      <c r="H139" s="7">
        <v>-4000</v>
      </c>
      <c r="I139" s="7">
        <v>0</v>
      </c>
      <c r="J139" s="7">
        <f t="shared" si="8"/>
        <v>-4000</v>
      </c>
    </row>
    <row r="140" spans="1:10" ht="14.25" customHeight="1">
      <c r="A140" s="6"/>
      <c r="B140" s="6" t="s">
        <v>244</v>
      </c>
      <c r="C140" s="7">
        <v>0</v>
      </c>
      <c r="D140" s="7">
        <v>0</v>
      </c>
      <c r="E140" s="7">
        <v>0</v>
      </c>
      <c r="F140" s="7"/>
      <c r="G140" s="7">
        <v>0</v>
      </c>
      <c r="H140" s="7">
        <v>-1000</v>
      </c>
      <c r="I140" s="7">
        <v>0</v>
      </c>
      <c r="J140" s="7">
        <f t="shared" si="8"/>
        <v>-1000</v>
      </c>
    </row>
    <row r="141" spans="1:10" ht="14.25" customHeight="1">
      <c r="A141" s="6"/>
      <c r="B141" s="6" t="s">
        <v>245</v>
      </c>
      <c r="C141" s="7">
        <v>0</v>
      </c>
      <c r="D141" s="7">
        <v>0</v>
      </c>
      <c r="E141" s="7">
        <v>0</v>
      </c>
      <c r="F141" s="7"/>
      <c r="G141" s="7">
        <v>0</v>
      </c>
      <c r="H141" s="7">
        <v>0</v>
      </c>
      <c r="I141" s="7">
        <v>-2500</v>
      </c>
      <c r="J141" s="7">
        <f t="shared" si="8"/>
        <v>-2500</v>
      </c>
    </row>
    <row r="142" spans="1:10" ht="14.25" customHeight="1">
      <c r="A142" s="6" t="s">
        <v>246</v>
      </c>
      <c r="B142" s="6" t="s">
        <v>247</v>
      </c>
      <c r="C142" s="7">
        <v>0</v>
      </c>
      <c r="D142" s="7">
        <v>0</v>
      </c>
      <c r="E142" s="7">
        <v>0</v>
      </c>
      <c r="F142" s="7"/>
      <c r="G142" s="7">
        <v>0</v>
      </c>
      <c r="H142" s="7">
        <v>-706000</v>
      </c>
      <c r="I142" s="7">
        <v>0</v>
      </c>
      <c r="J142" s="7">
        <f t="shared" si="8"/>
        <v>-706000</v>
      </c>
    </row>
    <row r="143" spans="1:10" ht="14.25" customHeight="1">
      <c r="A143" s="6"/>
      <c r="B143" s="6" t="s">
        <v>248</v>
      </c>
      <c r="C143" s="7">
        <v>0</v>
      </c>
      <c r="D143" s="7">
        <v>0</v>
      </c>
      <c r="E143" s="7">
        <v>0</v>
      </c>
      <c r="F143" s="7"/>
      <c r="G143" s="7">
        <v>-350000</v>
      </c>
      <c r="H143" s="7">
        <v>0</v>
      </c>
      <c r="I143" s="7">
        <v>0</v>
      </c>
      <c r="J143" s="7">
        <f t="shared" si="8"/>
        <v>-350000</v>
      </c>
    </row>
    <row r="144" spans="1:10" ht="14.25" customHeight="1">
      <c r="A144" s="6" t="s">
        <v>249</v>
      </c>
      <c r="B144" s="6" t="s">
        <v>250</v>
      </c>
      <c r="C144" s="7">
        <v>0</v>
      </c>
      <c r="D144" s="7">
        <v>0</v>
      </c>
      <c r="E144" s="7">
        <v>0</v>
      </c>
      <c r="F144" s="7"/>
      <c r="G144" s="7">
        <v>0</v>
      </c>
      <c r="H144" s="7">
        <v>-493000</v>
      </c>
      <c r="I144" s="7">
        <v>0</v>
      </c>
      <c r="J144" s="7">
        <f t="shared" si="8"/>
        <v>-493000</v>
      </c>
    </row>
    <row r="145" spans="1:10" ht="14.25" customHeight="1">
      <c r="A145" s="6" t="s">
        <v>251</v>
      </c>
      <c r="B145" s="6" t="s">
        <v>252</v>
      </c>
      <c r="C145" s="7">
        <v>0</v>
      </c>
      <c r="D145" s="7">
        <v>0</v>
      </c>
      <c r="E145" s="7">
        <v>0</v>
      </c>
      <c r="F145" s="7"/>
      <c r="G145" s="7">
        <v>-1200000</v>
      </c>
      <c r="H145" s="7">
        <v>0</v>
      </c>
      <c r="I145" s="7">
        <v>0</v>
      </c>
      <c r="J145" s="7">
        <f t="shared" si="8"/>
        <v>-1200000</v>
      </c>
    </row>
    <row r="146" spans="1:10" ht="14.25" customHeight="1">
      <c r="A146" s="6" t="s">
        <v>253</v>
      </c>
      <c r="B146" s="6" t="s">
        <v>254</v>
      </c>
      <c r="C146" s="7">
        <v>0</v>
      </c>
      <c r="D146" s="7">
        <v>0</v>
      </c>
      <c r="E146" s="7">
        <v>0</v>
      </c>
      <c r="F146" s="7"/>
      <c r="G146" s="7">
        <v>0</v>
      </c>
      <c r="H146" s="7">
        <v>0</v>
      </c>
      <c r="I146" s="7">
        <v>0</v>
      </c>
      <c r="J146" s="7">
        <f t="shared" si="8"/>
        <v>0</v>
      </c>
    </row>
    <row r="147" spans="1:10" ht="14.25" customHeight="1">
      <c r="A147" s="6" t="s">
        <v>255</v>
      </c>
      <c r="B147" s="6" t="s">
        <v>256</v>
      </c>
      <c r="C147" s="7">
        <v>0</v>
      </c>
      <c r="D147" s="7">
        <v>0</v>
      </c>
      <c r="E147" s="7">
        <v>0</v>
      </c>
      <c r="F147" s="7"/>
      <c r="G147" s="7">
        <v>-1350000</v>
      </c>
      <c r="H147" s="7">
        <v>0</v>
      </c>
      <c r="I147" s="7">
        <v>0</v>
      </c>
      <c r="J147" s="7">
        <f t="shared" si="8"/>
        <v>-1350000</v>
      </c>
    </row>
    <row r="148" spans="1:10" ht="14.25" customHeight="1">
      <c r="A148" s="6" t="s">
        <v>257</v>
      </c>
      <c r="B148" s="6" t="s">
        <v>258</v>
      </c>
      <c r="C148" s="7">
        <v>0</v>
      </c>
      <c r="D148" s="7">
        <v>0</v>
      </c>
      <c r="E148" s="7">
        <v>0</v>
      </c>
      <c r="F148" s="7"/>
      <c r="G148" s="7">
        <v>0</v>
      </c>
      <c r="H148" s="7">
        <v>0</v>
      </c>
      <c r="I148" s="7">
        <v>0</v>
      </c>
      <c r="J148" s="7">
        <f t="shared" si="8"/>
        <v>0</v>
      </c>
    </row>
    <row r="149" spans="1:10" ht="14.25" customHeight="1">
      <c r="A149" s="6" t="s">
        <v>259</v>
      </c>
      <c r="B149" s="6" t="s">
        <v>260</v>
      </c>
      <c r="C149" s="7">
        <v>0</v>
      </c>
      <c r="D149" s="7">
        <v>0</v>
      </c>
      <c r="E149" s="7">
        <v>0</v>
      </c>
      <c r="F149" s="7"/>
      <c r="G149" s="7">
        <v>-15000</v>
      </c>
      <c r="H149" s="7">
        <v>0</v>
      </c>
      <c r="I149" s="7">
        <v>0</v>
      </c>
      <c r="J149" s="7">
        <f t="shared" si="8"/>
        <v>-15000</v>
      </c>
    </row>
    <row r="150" spans="1:10" ht="14.25" customHeight="1">
      <c r="A150" s="6" t="s">
        <v>261</v>
      </c>
      <c r="B150" s="6" t="s">
        <v>262</v>
      </c>
      <c r="C150" s="7">
        <v>0</v>
      </c>
      <c r="D150" s="7">
        <v>0</v>
      </c>
      <c r="E150" s="7">
        <v>0</v>
      </c>
      <c r="F150" s="7"/>
      <c r="G150" s="7">
        <v>0</v>
      </c>
      <c r="H150" s="7">
        <v>0</v>
      </c>
      <c r="I150" s="7">
        <v>0</v>
      </c>
      <c r="J150" s="7">
        <f t="shared" si="8"/>
        <v>0</v>
      </c>
    </row>
    <row r="151" spans="1:10" ht="14.25" customHeight="1">
      <c r="A151" s="6" t="s">
        <v>263</v>
      </c>
      <c r="B151" s="6" t="s">
        <v>264</v>
      </c>
      <c r="C151" s="7">
        <v>0</v>
      </c>
      <c r="D151" s="7">
        <v>0</v>
      </c>
      <c r="E151" s="7">
        <v>0</v>
      </c>
      <c r="F151" s="7"/>
      <c r="G151" s="7">
        <v>0</v>
      </c>
      <c r="H151" s="7">
        <v>0</v>
      </c>
      <c r="I151" s="7">
        <v>0</v>
      </c>
      <c r="J151" s="7">
        <f t="shared" si="8"/>
        <v>0</v>
      </c>
    </row>
    <row r="152" spans="1:10" ht="14.25" customHeight="1">
      <c r="A152" s="6" t="s">
        <v>265</v>
      </c>
      <c r="B152" s="6" t="s">
        <v>266</v>
      </c>
      <c r="C152" s="7">
        <v>0</v>
      </c>
      <c r="D152" s="7">
        <v>0</v>
      </c>
      <c r="E152" s="7">
        <v>0</v>
      </c>
      <c r="F152" s="7"/>
      <c r="G152" s="7">
        <v>0</v>
      </c>
      <c r="H152" s="7">
        <v>0</v>
      </c>
      <c r="I152" s="7">
        <v>0</v>
      </c>
      <c r="J152" s="7">
        <f t="shared" si="8"/>
        <v>0</v>
      </c>
    </row>
    <row r="153" spans="1:10" s="12" customFormat="1" ht="12.75" customHeight="1">
      <c r="A153" s="9"/>
      <c r="B153" s="4" t="s">
        <v>267</v>
      </c>
      <c r="C153" s="11">
        <f>SUM(C134:C152)</f>
        <v>0</v>
      </c>
      <c r="D153" s="11">
        <f>SUM(D134:D152)</f>
        <v>-42500</v>
      </c>
      <c r="E153" s="11">
        <f>SUM(E134:E152)</f>
        <v>0</v>
      </c>
      <c r="F153" s="11"/>
      <c r="G153" s="11">
        <f>SUM(G134:G152)</f>
        <v>-2916450</v>
      </c>
      <c r="H153" s="11">
        <f>SUM(H134:H152)</f>
        <v>-1204000</v>
      </c>
      <c r="I153" s="11">
        <f>SUM(I134:I152)</f>
        <v>-2500</v>
      </c>
      <c r="J153" s="11">
        <f>SUM(J134:J152)</f>
        <v>-4165450</v>
      </c>
    </row>
    <row r="154" spans="1:10" ht="14.25" customHeight="1">
      <c r="A154" s="5"/>
      <c r="B154" s="4"/>
      <c r="C154" s="7"/>
      <c r="D154" s="7"/>
      <c r="E154" s="7"/>
      <c r="F154" s="7"/>
      <c r="G154" s="7"/>
      <c r="H154" s="7"/>
      <c r="I154" s="7"/>
      <c r="J154" s="7"/>
    </row>
    <row r="155" spans="1:10" ht="14.25" customHeight="1">
      <c r="A155" s="3" t="s">
        <v>268</v>
      </c>
      <c r="B155" s="4" t="s">
        <v>269</v>
      </c>
      <c r="C155" s="7"/>
      <c r="D155" s="7"/>
      <c r="E155" s="7"/>
      <c r="F155" s="7"/>
      <c r="G155" s="7"/>
      <c r="H155" s="7"/>
      <c r="I155" s="7"/>
      <c r="J155" s="7"/>
    </row>
    <row r="156" spans="1:10" ht="14.25" customHeight="1">
      <c r="A156" s="6" t="s">
        <v>270</v>
      </c>
      <c r="B156" s="6" t="s">
        <v>271</v>
      </c>
      <c r="C156" s="7">
        <v>0</v>
      </c>
      <c r="D156" s="7">
        <v>0</v>
      </c>
      <c r="E156" s="7">
        <v>0</v>
      </c>
      <c r="F156" s="7"/>
      <c r="G156" s="7">
        <v>0</v>
      </c>
      <c r="H156" s="7">
        <v>0</v>
      </c>
      <c r="I156" s="7">
        <v>0</v>
      </c>
      <c r="J156" s="7">
        <f aca="true" t="shared" si="9" ref="J156:J168">SUM(C156:I156)</f>
        <v>0</v>
      </c>
    </row>
    <row r="157" spans="1:10" ht="14.25" customHeight="1">
      <c r="A157" s="6" t="s">
        <v>272</v>
      </c>
      <c r="B157" s="6" t="s">
        <v>273</v>
      </c>
      <c r="C157" s="7">
        <v>0</v>
      </c>
      <c r="D157" s="7">
        <v>0</v>
      </c>
      <c r="E157" s="7">
        <v>0</v>
      </c>
      <c r="F157" s="7"/>
      <c r="G157" s="7">
        <v>0</v>
      </c>
      <c r="H157" s="7">
        <v>0</v>
      </c>
      <c r="I157" s="7">
        <v>0</v>
      </c>
      <c r="J157" s="7">
        <f t="shared" si="9"/>
        <v>0</v>
      </c>
    </row>
    <row r="158" spans="1:10" ht="14.25" customHeight="1">
      <c r="A158" s="6" t="s">
        <v>274</v>
      </c>
      <c r="B158" s="6" t="s">
        <v>275</v>
      </c>
      <c r="C158" s="7">
        <v>0</v>
      </c>
      <c r="D158" s="7">
        <v>0</v>
      </c>
      <c r="E158" s="7">
        <v>0</v>
      </c>
      <c r="F158" s="7"/>
      <c r="G158" s="7">
        <v>0</v>
      </c>
      <c r="H158" s="7">
        <v>0</v>
      </c>
      <c r="I158" s="7">
        <v>0</v>
      </c>
      <c r="J158" s="7">
        <f t="shared" si="9"/>
        <v>0</v>
      </c>
    </row>
    <row r="159" spans="1:10" ht="14.25" customHeight="1">
      <c r="A159" s="6" t="s">
        <v>276</v>
      </c>
      <c r="B159" s="6" t="s">
        <v>277</v>
      </c>
      <c r="C159" s="7">
        <v>0</v>
      </c>
      <c r="D159" s="7">
        <v>0</v>
      </c>
      <c r="E159" s="7">
        <v>0</v>
      </c>
      <c r="F159" s="7"/>
      <c r="G159" s="7">
        <v>0</v>
      </c>
      <c r="H159" s="7">
        <v>0</v>
      </c>
      <c r="I159" s="7">
        <v>0</v>
      </c>
      <c r="J159" s="7">
        <f t="shared" si="9"/>
        <v>0</v>
      </c>
    </row>
    <row r="160" spans="1:10" ht="14.25" customHeight="1">
      <c r="A160" s="6" t="s">
        <v>278</v>
      </c>
      <c r="B160" s="6" t="s">
        <v>279</v>
      </c>
      <c r="C160" s="7">
        <v>0</v>
      </c>
      <c r="D160" s="7">
        <v>0</v>
      </c>
      <c r="E160" s="7">
        <v>0</v>
      </c>
      <c r="F160" s="7"/>
      <c r="G160" s="7">
        <v>0</v>
      </c>
      <c r="H160" s="7">
        <v>0</v>
      </c>
      <c r="I160" s="7">
        <v>0</v>
      </c>
      <c r="J160" s="7">
        <f t="shared" si="9"/>
        <v>0</v>
      </c>
    </row>
    <row r="161" spans="1:10" ht="14.25" customHeight="1">
      <c r="A161" s="6" t="s">
        <v>280</v>
      </c>
      <c r="B161" s="6" t="s">
        <v>281</v>
      </c>
      <c r="C161" s="7">
        <v>-250000</v>
      </c>
      <c r="D161" s="7">
        <v>0</v>
      </c>
      <c r="E161" s="7">
        <v>0</v>
      </c>
      <c r="F161" s="7"/>
      <c r="G161" s="7">
        <v>0</v>
      </c>
      <c r="H161" s="7">
        <v>0</v>
      </c>
      <c r="I161" s="7">
        <v>0</v>
      </c>
      <c r="J161" s="7">
        <f t="shared" si="9"/>
        <v>-250000</v>
      </c>
    </row>
    <row r="162" spans="1:10" ht="14.25" customHeight="1">
      <c r="A162" s="6" t="s">
        <v>282</v>
      </c>
      <c r="B162" s="6" t="s">
        <v>283</v>
      </c>
      <c r="C162" s="7">
        <v>-26000</v>
      </c>
      <c r="D162" s="7">
        <v>0</v>
      </c>
      <c r="E162" s="7">
        <v>0</v>
      </c>
      <c r="F162" s="7"/>
      <c r="G162" s="7">
        <v>0</v>
      </c>
      <c r="H162" s="7">
        <v>0</v>
      </c>
      <c r="I162" s="7">
        <v>0</v>
      </c>
      <c r="J162" s="7">
        <f t="shared" si="9"/>
        <v>-26000</v>
      </c>
    </row>
    <row r="163" spans="1:10" ht="14.25" customHeight="1">
      <c r="A163" s="6" t="s">
        <v>284</v>
      </c>
      <c r="B163" s="6" t="s">
        <v>285</v>
      </c>
      <c r="C163" s="7">
        <v>-40000</v>
      </c>
      <c r="D163" s="7">
        <v>0</v>
      </c>
      <c r="E163" s="7">
        <v>0</v>
      </c>
      <c r="F163" s="7"/>
      <c r="G163" s="7">
        <v>0</v>
      </c>
      <c r="H163" s="7">
        <v>0</v>
      </c>
      <c r="I163" s="7">
        <v>0</v>
      </c>
      <c r="J163" s="7">
        <f t="shared" si="9"/>
        <v>-40000</v>
      </c>
    </row>
    <row r="164" spans="1:10" ht="14.25" customHeight="1">
      <c r="A164" s="6" t="s">
        <v>286</v>
      </c>
      <c r="B164" s="6" t="s">
        <v>287</v>
      </c>
      <c r="C164" s="7">
        <v>-35000</v>
      </c>
      <c r="D164" s="7">
        <v>0</v>
      </c>
      <c r="E164" s="7">
        <v>0</v>
      </c>
      <c r="F164" s="7"/>
      <c r="G164" s="7">
        <v>0</v>
      </c>
      <c r="H164" s="7">
        <v>0</v>
      </c>
      <c r="I164" s="7">
        <v>0</v>
      </c>
      <c r="J164" s="7">
        <f t="shared" si="9"/>
        <v>-35000</v>
      </c>
    </row>
    <row r="165" spans="1:10" ht="14.25" customHeight="1">
      <c r="A165" s="6" t="s">
        <v>288</v>
      </c>
      <c r="B165" s="6" t="s">
        <v>289</v>
      </c>
      <c r="C165" s="7">
        <v>-40000</v>
      </c>
      <c r="D165" s="7">
        <v>0</v>
      </c>
      <c r="E165" s="7">
        <v>0</v>
      </c>
      <c r="F165" s="7"/>
      <c r="G165" s="7">
        <v>-4500</v>
      </c>
      <c r="H165" s="7">
        <v>0</v>
      </c>
      <c r="I165" s="7">
        <v>0</v>
      </c>
      <c r="J165" s="7">
        <f t="shared" si="9"/>
        <v>-44500</v>
      </c>
    </row>
    <row r="166" spans="1:10" ht="14.25" customHeight="1">
      <c r="A166" s="6" t="s">
        <v>290</v>
      </c>
      <c r="B166" s="6" t="s">
        <v>291</v>
      </c>
      <c r="C166" s="7">
        <v>-1500</v>
      </c>
      <c r="D166" s="7">
        <v>0</v>
      </c>
      <c r="E166" s="7">
        <v>0</v>
      </c>
      <c r="F166" s="7"/>
      <c r="G166" s="7">
        <v>0</v>
      </c>
      <c r="H166" s="7">
        <v>0</v>
      </c>
      <c r="I166" s="7">
        <v>0</v>
      </c>
      <c r="J166" s="7">
        <f t="shared" si="9"/>
        <v>-1500</v>
      </c>
    </row>
    <row r="167" spans="1:10" ht="14.25" customHeight="1">
      <c r="A167" s="6" t="s">
        <v>292</v>
      </c>
      <c r="B167" s="6" t="s">
        <v>293</v>
      </c>
      <c r="C167" s="7">
        <v>-4500</v>
      </c>
      <c r="D167" s="7">
        <v>0</v>
      </c>
      <c r="E167" s="7">
        <v>0</v>
      </c>
      <c r="F167" s="7"/>
      <c r="G167" s="7">
        <v>0</v>
      </c>
      <c r="H167" s="7">
        <v>0</v>
      </c>
      <c r="I167" s="7">
        <v>0</v>
      </c>
      <c r="J167" s="7">
        <f t="shared" si="9"/>
        <v>-4500</v>
      </c>
    </row>
    <row r="168" spans="1:10" ht="14.25" customHeight="1">
      <c r="A168" s="6"/>
      <c r="B168" s="6" t="s">
        <v>294</v>
      </c>
      <c r="C168" s="7"/>
      <c r="D168" s="7"/>
      <c r="E168" s="7"/>
      <c r="F168" s="7"/>
      <c r="G168" s="7"/>
      <c r="H168" s="7">
        <v>0</v>
      </c>
      <c r="I168" s="7"/>
      <c r="J168" s="7">
        <f t="shared" si="9"/>
        <v>0</v>
      </c>
    </row>
    <row r="169" spans="1:10" s="12" customFormat="1" ht="12.75" customHeight="1">
      <c r="A169" s="9"/>
      <c r="B169" s="4" t="s">
        <v>295</v>
      </c>
      <c r="C169" s="11">
        <f>SUM(C156:C168)</f>
        <v>-397000</v>
      </c>
      <c r="D169" s="11">
        <f>SUM(D156:D168)</f>
        <v>0</v>
      </c>
      <c r="E169" s="11">
        <f>SUM(E156:E168)</f>
        <v>0</v>
      </c>
      <c r="F169" s="11"/>
      <c r="G169" s="11">
        <f>SUM(G156:G168)</f>
        <v>-4500</v>
      </c>
      <c r="H169" s="11">
        <f>SUM(H156:H168)</f>
        <v>0</v>
      </c>
      <c r="I169" s="11">
        <f>SUM(I156:I168)</f>
        <v>0</v>
      </c>
      <c r="J169" s="11">
        <f>SUM(J156:J168)</f>
        <v>-401500</v>
      </c>
    </row>
    <row r="170" spans="1:10" ht="14.25" customHeight="1">
      <c r="A170" s="5"/>
      <c r="B170" s="4"/>
      <c r="C170" s="7"/>
      <c r="D170" s="7"/>
      <c r="E170" s="7"/>
      <c r="F170" s="7"/>
      <c r="G170" s="7"/>
      <c r="H170" s="7"/>
      <c r="I170" s="7"/>
      <c r="J170" s="7"/>
    </row>
    <row r="171" spans="1:10" ht="14.25" customHeight="1">
      <c r="A171" s="3" t="s">
        <v>296</v>
      </c>
      <c r="B171" s="4" t="s">
        <v>297</v>
      </c>
      <c r="C171" s="7"/>
      <c r="D171" s="7"/>
      <c r="E171" s="7"/>
      <c r="F171" s="7"/>
      <c r="G171" s="7"/>
      <c r="H171" s="7"/>
      <c r="I171" s="7"/>
      <c r="J171" s="7">
        <f aca="true" t="shared" si="10" ref="J171:J175">SUM(C171:I171)</f>
        <v>0</v>
      </c>
    </row>
    <row r="172" spans="1:10" ht="14.25" customHeight="1">
      <c r="A172" s="6" t="s">
        <v>298</v>
      </c>
      <c r="B172" s="6" t="s">
        <v>299</v>
      </c>
      <c r="C172" s="7">
        <v>0</v>
      </c>
      <c r="D172" s="7">
        <v>0</v>
      </c>
      <c r="E172" s="7">
        <v>0</v>
      </c>
      <c r="F172" s="7"/>
      <c r="G172" s="7">
        <v>0</v>
      </c>
      <c r="H172" s="7">
        <v>0</v>
      </c>
      <c r="I172" s="7">
        <v>0</v>
      </c>
      <c r="J172" s="7">
        <f t="shared" si="10"/>
        <v>0</v>
      </c>
    </row>
    <row r="173" spans="1:10" ht="14.25" customHeight="1">
      <c r="A173" s="6" t="s">
        <v>300</v>
      </c>
      <c r="B173" s="6" t="s">
        <v>301</v>
      </c>
      <c r="C173" s="7">
        <v>0</v>
      </c>
      <c r="D173" s="7">
        <v>0</v>
      </c>
      <c r="E173" s="7">
        <v>0</v>
      </c>
      <c r="F173" s="7"/>
      <c r="G173" s="7">
        <v>0</v>
      </c>
      <c r="H173" s="7">
        <v>0</v>
      </c>
      <c r="I173" s="7">
        <v>0</v>
      </c>
      <c r="J173" s="7">
        <f t="shared" si="10"/>
        <v>0</v>
      </c>
    </row>
    <row r="174" spans="1:10" ht="14.25" customHeight="1">
      <c r="A174" s="6" t="s">
        <v>302</v>
      </c>
      <c r="B174" s="6" t="s">
        <v>303</v>
      </c>
      <c r="C174" s="7">
        <v>0</v>
      </c>
      <c r="D174" s="7">
        <v>0</v>
      </c>
      <c r="E174" s="7">
        <v>0</v>
      </c>
      <c r="F174" s="7"/>
      <c r="G174" s="7">
        <v>0</v>
      </c>
      <c r="H174" s="7">
        <v>0</v>
      </c>
      <c r="I174" s="7">
        <v>0</v>
      </c>
      <c r="J174" s="7">
        <f t="shared" si="10"/>
        <v>0</v>
      </c>
    </row>
    <row r="175" spans="1:10" ht="14.25" customHeight="1">
      <c r="A175" s="6" t="s">
        <v>304</v>
      </c>
      <c r="B175" s="6" t="s">
        <v>305</v>
      </c>
      <c r="C175" s="7">
        <v>0</v>
      </c>
      <c r="D175" s="7">
        <v>0</v>
      </c>
      <c r="E175" s="7">
        <v>0</v>
      </c>
      <c r="F175" s="7"/>
      <c r="G175" s="7">
        <v>0</v>
      </c>
      <c r="H175" s="7">
        <v>0</v>
      </c>
      <c r="I175" s="7">
        <v>0</v>
      </c>
      <c r="J175" s="7">
        <f t="shared" si="10"/>
        <v>0</v>
      </c>
    </row>
    <row r="176" spans="1:10" s="12" customFormat="1" ht="12.75" customHeight="1">
      <c r="A176" s="9"/>
      <c r="B176" s="4" t="s">
        <v>306</v>
      </c>
      <c r="C176" s="11">
        <f>SUM(C172:C175)</f>
        <v>0</v>
      </c>
      <c r="D176" s="11">
        <f>SUM(D172:D175)</f>
        <v>0</v>
      </c>
      <c r="E176" s="11">
        <f>SUM(E172:E175)</f>
        <v>0</v>
      </c>
      <c r="F176" s="11"/>
      <c r="G176" s="11">
        <f>SUM(G172:G175)</f>
        <v>0</v>
      </c>
      <c r="H176" s="11">
        <f>SUM(H172:H175)</f>
        <v>0</v>
      </c>
      <c r="I176" s="11">
        <f>SUM(I172:I175)</f>
        <v>0</v>
      </c>
      <c r="J176" s="11">
        <f>SUM(J172:J175)</f>
        <v>0</v>
      </c>
    </row>
    <row r="177" spans="1:10" ht="14.25" customHeight="1">
      <c r="A177" s="5"/>
      <c r="B177" s="5"/>
      <c r="C177" s="7"/>
      <c r="D177" s="7"/>
      <c r="E177" s="7"/>
      <c r="F177" s="7"/>
      <c r="G177" s="7"/>
      <c r="H177" s="7"/>
      <c r="I177" s="7"/>
      <c r="J177" s="7"/>
    </row>
    <row r="178" spans="1:10" s="12" customFormat="1" ht="12.75" customHeight="1">
      <c r="A178" s="9"/>
      <c r="B178" s="4" t="s">
        <v>307</v>
      </c>
      <c r="C178" s="11">
        <f>+C153+C169+C176</f>
        <v>-397000</v>
      </c>
      <c r="D178" s="11">
        <f>+D153+D169+D176</f>
        <v>-42500</v>
      </c>
      <c r="E178" s="11">
        <f>+E153+E169+E176</f>
        <v>0</v>
      </c>
      <c r="F178" s="11"/>
      <c r="G178" s="11">
        <f>+G153+G169+G176</f>
        <v>-2920950</v>
      </c>
      <c r="H178" s="11">
        <f>+H153+H169+H176</f>
        <v>-1204000</v>
      </c>
      <c r="I178" s="11">
        <f>+I153+I169+I176</f>
        <v>-2500</v>
      </c>
      <c r="J178" s="11">
        <f>+J153+J169+J176</f>
        <v>-4566950</v>
      </c>
    </row>
    <row r="179" spans="1:10" ht="12.75" customHeight="1">
      <c r="A179" s="5"/>
      <c r="B179" s="5"/>
      <c r="C179" s="7"/>
      <c r="D179" s="7"/>
      <c r="E179" s="7"/>
      <c r="F179" s="7"/>
      <c r="G179" s="7"/>
      <c r="H179" s="7"/>
      <c r="I179" s="7"/>
      <c r="J179" s="7"/>
    </row>
    <row r="180" spans="1:10" s="12" customFormat="1" ht="10.5" customHeight="1">
      <c r="A180" s="15"/>
      <c r="B180" s="16" t="s">
        <v>308</v>
      </c>
      <c r="C180" s="17">
        <f>+C130+C178</f>
        <v>24800</v>
      </c>
      <c r="D180" s="17">
        <f>+D130+D178</f>
        <v>-42350</v>
      </c>
      <c r="E180" s="17">
        <f>+E130+E178</f>
        <v>123000</v>
      </c>
      <c r="F180" s="17"/>
      <c r="G180" s="17">
        <f>+G130+G178</f>
        <v>489000</v>
      </c>
      <c r="H180" s="17">
        <f>+H130+H178</f>
        <v>217760</v>
      </c>
      <c r="I180" s="17">
        <f>+I130+I178</f>
        <v>41550</v>
      </c>
      <c r="J180" s="17">
        <f>+J130+J178</f>
        <v>924110</v>
      </c>
    </row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gridLines="1"/>
  <pageMargins left="0.2361111111111111" right="0.2361111111111111" top="0.47291666666666665" bottom="0.43333333333333335" header="0.15763888888888888" footer="0.15763888888888888"/>
  <pageSetup horizontalDpi="300" verticalDpi="300" orientation="landscape" paperSize="8" scale="80"/>
  <headerFooter alignWithMargins="0">
    <oddHeader>&amp;LCarla Russo&amp;C&amp;F
&amp;A&amp;RAsp Emanuele Brignole</oddHeader>
    <oddFooter>&amp;L&amp;D &amp;T&amp;R&amp;P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2016-07-07T13:55:51Z</cp:lastPrinted>
  <dcterms:modified xsi:type="dcterms:W3CDTF">2020-12-02T10:23:50Z</dcterms:modified>
  <cp:category/>
  <cp:version/>
  <cp:contentType/>
  <cp:contentStatus/>
  <cp:revision>50</cp:revision>
</cp:coreProperties>
</file>